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" windowWidth="15360" windowHeight="7695"/>
  </bookViews>
  <sheets>
    <sheet name="ND140-2018" sheetId="14" r:id="rId1"/>
    <sheet name="ND143-2016" sheetId="15" r:id="rId2"/>
  </sheets>
  <definedNames>
    <definedName name="_xlnm.Print_Titles" localSheetId="0">'ND140-2018'!$8:$9</definedName>
    <definedName name="_xlnm.Print_Titles" localSheetId="1">'ND143-2016'!$8:$9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19" i="14" l="1"/>
  <c r="Y21" i="14"/>
  <c r="Y18" i="14" l="1"/>
  <c r="Y23" i="14"/>
  <c r="Y29" i="14"/>
  <c r="Y36" i="14"/>
  <c r="Y39" i="14"/>
  <c r="Y40" i="14"/>
  <c r="Y43" i="14"/>
  <c r="Y48" i="14"/>
  <c r="Y15" i="14"/>
  <c r="Z36" i="14"/>
  <c r="Y36" i="15"/>
  <c r="X55" i="15"/>
  <c r="W55" i="15"/>
  <c r="X57" i="15" s="1"/>
  <c r="R55" i="15"/>
  <c r="Q55" i="15"/>
  <c r="N55" i="15"/>
  <c r="M55" i="15"/>
  <c r="I55" i="15"/>
  <c r="H55" i="15"/>
  <c r="G55" i="15"/>
  <c r="F55" i="15"/>
  <c r="E55" i="15"/>
  <c r="D55" i="15"/>
  <c r="O54" i="15"/>
  <c r="K54" i="15"/>
  <c r="J54" i="15"/>
  <c r="O53" i="15"/>
  <c r="K53" i="15"/>
  <c r="J53" i="15"/>
  <c r="L53" i="15" s="1"/>
  <c r="O52" i="15"/>
  <c r="K52" i="15"/>
  <c r="J52" i="15"/>
  <c r="L52" i="15" s="1"/>
  <c r="O51" i="15"/>
  <c r="K51" i="15"/>
  <c r="J51" i="15"/>
  <c r="O49" i="15"/>
  <c r="K49" i="15"/>
  <c r="J49" i="15"/>
  <c r="Y48" i="15"/>
  <c r="O48" i="15"/>
  <c r="K48" i="15"/>
  <c r="U48" i="15" s="1"/>
  <c r="J48" i="15"/>
  <c r="L48" i="15" s="1"/>
  <c r="S48" i="15" s="1"/>
  <c r="O47" i="15"/>
  <c r="K47" i="15"/>
  <c r="J47" i="15"/>
  <c r="L47" i="15" s="1"/>
  <c r="O46" i="15"/>
  <c r="K46" i="15"/>
  <c r="J46" i="15"/>
  <c r="L46" i="15" s="1"/>
  <c r="O45" i="15"/>
  <c r="K45" i="15"/>
  <c r="J45" i="15"/>
  <c r="L45" i="15" s="1"/>
  <c r="O44" i="15"/>
  <c r="K44" i="15"/>
  <c r="J44" i="15"/>
  <c r="L44" i="15" s="1"/>
  <c r="Y43" i="15"/>
  <c r="O43" i="15"/>
  <c r="K43" i="15"/>
  <c r="U43" i="15" s="1"/>
  <c r="J43" i="15"/>
  <c r="T43" i="15" s="1"/>
  <c r="O41" i="15"/>
  <c r="K41" i="15"/>
  <c r="J41" i="15"/>
  <c r="L41" i="15" s="1"/>
  <c r="Y40" i="15"/>
  <c r="O40" i="15"/>
  <c r="K40" i="15"/>
  <c r="U40" i="15" s="1"/>
  <c r="J40" i="15"/>
  <c r="T40" i="15" s="1"/>
  <c r="V40" i="15" s="1"/>
  <c r="Y39" i="15"/>
  <c r="U39" i="15"/>
  <c r="O39" i="15"/>
  <c r="K39" i="15"/>
  <c r="J39" i="15"/>
  <c r="T39" i="15" s="1"/>
  <c r="O38" i="15"/>
  <c r="K38" i="15"/>
  <c r="J38" i="15"/>
  <c r="O36" i="15"/>
  <c r="K36" i="15"/>
  <c r="U36" i="15" s="1"/>
  <c r="J36" i="15"/>
  <c r="L36" i="15" s="1"/>
  <c r="O34" i="15"/>
  <c r="K34" i="15"/>
  <c r="J34" i="15"/>
  <c r="L34" i="15" s="1"/>
  <c r="O33" i="15"/>
  <c r="K33" i="15"/>
  <c r="J33" i="15"/>
  <c r="L33" i="15" s="1"/>
  <c r="O32" i="15"/>
  <c r="K32" i="15"/>
  <c r="J32" i="15"/>
  <c r="L32" i="15" s="1"/>
  <c r="O31" i="15"/>
  <c r="K31" i="15"/>
  <c r="J31" i="15"/>
  <c r="L31" i="15" s="1"/>
  <c r="O30" i="15"/>
  <c r="K30" i="15"/>
  <c r="J30" i="15"/>
  <c r="L30" i="15" s="1"/>
  <c r="Y29" i="15"/>
  <c r="O29" i="15"/>
  <c r="K29" i="15"/>
  <c r="U29" i="15" s="1"/>
  <c r="J29" i="15"/>
  <c r="T29" i="15" s="1"/>
  <c r="V29" i="15" s="1"/>
  <c r="O27" i="15"/>
  <c r="K27" i="15"/>
  <c r="J27" i="15"/>
  <c r="L27" i="15" s="1"/>
  <c r="O26" i="15"/>
  <c r="K26" i="15"/>
  <c r="J26" i="15"/>
  <c r="O25" i="15"/>
  <c r="K25" i="15"/>
  <c r="J25" i="15"/>
  <c r="L25" i="15" s="1"/>
  <c r="Y23" i="15"/>
  <c r="O23" i="15"/>
  <c r="K23" i="15"/>
  <c r="U23" i="15" s="1"/>
  <c r="J23" i="15"/>
  <c r="L23" i="15" s="1"/>
  <c r="O21" i="15"/>
  <c r="K21" i="15"/>
  <c r="J21" i="15"/>
  <c r="L21" i="15" s="1"/>
  <c r="O19" i="15"/>
  <c r="K19" i="15"/>
  <c r="J19" i="15"/>
  <c r="L19" i="15" s="1"/>
  <c r="Y18" i="15"/>
  <c r="O18" i="15"/>
  <c r="K18" i="15"/>
  <c r="U18" i="15" s="1"/>
  <c r="J18" i="15"/>
  <c r="T18" i="15" s="1"/>
  <c r="V18" i="15" s="1"/>
  <c r="O17" i="15"/>
  <c r="K17" i="15"/>
  <c r="J17" i="15"/>
  <c r="L17" i="15" s="1"/>
  <c r="O16" i="15"/>
  <c r="K16" i="15"/>
  <c r="J16" i="15"/>
  <c r="Y15" i="15"/>
  <c r="O15" i="15"/>
  <c r="K15" i="15"/>
  <c r="U15" i="15" s="1"/>
  <c r="J15" i="15"/>
  <c r="L15" i="15" s="1"/>
  <c r="O14" i="15"/>
  <c r="K14" i="15"/>
  <c r="J14" i="15"/>
  <c r="L14" i="15" s="1"/>
  <c r="O13" i="15"/>
  <c r="K13" i="15"/>
  <c r="J13" i="15"/>
  <c r="L13" i="15" s="1"/>
  <c r="O12" i="15"/>
  <c r="K12" i="15"/>
  <c r="J12" i="15"/>
  <c r="L12" i="15" s="1"/>
  <c r="O11" i="15"/>
  <c r="K11" i="15"/>
  <c r="J11" i="15"/>
  <c r="J55" i="15" s="1"/>
  <c r="T15" i="15" l="1"/>
  <c r="V15" i="15" s="1"/>
  <c r="P36" i="15"/>
  <c r="T36" i="15"/>
  <c r="V36" i="15" s="1"/>
  <c r="L40" i="15"/>
  <c r="S40" i="15" s="1"/>
  <c r="V39" i="15"/>
  <c r="P40" i="15"/>
  <c r="L51" i="15"/>
  <c r="P23" i="15"/>
  <c r="V43" i="15"/>
  <c r="P48" i="15"/>
  <c r="K55" i="15"/>
  <c r="T23" i="15"/>
  <c r="V23" i="15" s="1"/>
  <c r="T48" i="15"/>
  <c r="V48" i="15" s="1"/>
  <c r="L11" i="15"/>
  <c r="O55" i="15"/>
  <c r="P15" i="15"/>
  <c r="L16" i="15"/>
  <c r="L26" i="15"/>
  <c r="L38" i="15"/>
  <c r="L49" i="15"/>
  <c r="L54" i="15"/>
  <c r="S15" i="15"/>
  <c r="S23" i="15"/>
  <c r="S36" i="15"/>
  <c r="L39" i="15"/>
  <c r="P39" i="15" s="1"/>
  <c r="L43" i="15"/>
  <c r="P43" i="15" s="1"/>
  <c r="L18" i="15"/>
  <c r="L29" i="15"/>
  <c r="X55" i="14"/>
  <c r="W55" i="14"/>
  <c r="S43" i="15" l="1"/>
  <c r="P29" i="15"/>
  <c r="S29" i="15"/>
  <c r="S39" i="15"/>
  <c r="S18" i="15"/>
  <c r="P18" i="15"/>
  <c r="L55" i="15"/>
  <c r="S55" i="15"/>
  <c r="X57" i="14"/>
  <c r="N55" i="14"/>
  <c r="M55" i="14"/>
  <c r="I55" i="14"/>
  <c r="H55" i="14"/>
  <c r="G55" i="14"/>
  <c r="F55" i="14"/>
  <c r="E55" i="14"/>
  <c r="D55" i="14"/>
  <c r="O52" i="14"/>
  <c r="O53" i="14"/>
  <c r="O54" i="14"/>
  <c r="O51" i="14"/>
  <c r="K52" i="14"/>
  <c r="K53" i="14"/>
  <c r="K54" i="14"/>
  <c r="K51" i="14"/>
  <c r="J52" i="14"/>
  <c r="J53" i="14"/>
  <c r="L53" i="14" s="1"/>
  <c r="J54" i="14"/>
  <c r="J51" i="14"/>
  <c r="L51" i="14" s="1"/>
  <c r="O44" i="14"/>
  <c r="O45" i="14"/>
  <c r="O46" i="14"/>
  <c r="O47" i="14"/>
  <c r="O48" i="14"/>
  <c r="O49" i="14"/>
  <c r="O43" i="14"/>
  <c r="K44" i="14"/>
  <c r="K45" i="14"/>
  <c r="K46" i="14"/>
  <c r="K47" i="14"/>
  <c r="K48" i="14"/>
  <c r="U48" i="14" s="1"/>
  <c r="K49" i="14"/>
  <c r="K43" i="14"/>
  <c r="U43" i="14" s="1"/>
  <c r="J44" i="14"/>
  <c r="J45" i="14"/>
  <c r="J46" i="14"/>
  <c r="J47" i="14"/>
  <c r="J48" i="14"/>
  <c r="J49" i="14"/>
  <c r="J43" i="14"/>
  <c r="O39" i="14"/>
  <c r="O40" i="14"/>
  <c r="O41" i="14"/>
  <c r="O38" i="14"/>
  <c r="K39" i="14"/>
  <c r="U39" i="14" s="1"/>
  <c r="K40" i="14"/>
  <c r="U40" i="14" s="1"/>
  <c r="K41" i="14"/>
  <c r="K38" i="14"/>
  <c r="J39" i="14"/>
  <c r="J40" i="14"/>
  <c r="J41" i="14"/>
  <c r="L41" i="14" s="1"/>
  <c r="J38" i="14"/>
  <c r="L38" i="14" s="1"/>
  <c r="O36" i="14"/>
  <c r="K36" i="14"/>
  <c r="U36" i="14" s="1"/>
  <c r="J36" i="14"/>
  <c r="T36" i="14" s="1"/>
  <c r="O30" i="14"/>
  <c r="O31" i="14"/>
  <c r="O32" i="14"/>
  <c r="O33" i="14"/>
  <c r="O34" i="14"/>
  <c r="O29" i="14"/>
  <c r="K30" i="14"/>
  <c r="K31" i="14"/>
  <c r="K32" i="14"/>
  <c r="K33" i="14"/>
  <c r="K34" i="14"/>
  <c r="K29" i="14"/>
  <c r="U29" i="14" s="1"/>
  <c r="J30" i="14"/>
  <c r="J31" i="14"/>
  <c r="L31" i="14" s="1"/>
  <c r="J32" i="14"/>
  <c r="J33" i="14"/>
  <c r="J34" i="14"/>
  <c r="J29" i="14"/>
  <c r="O26" i="14"/>
  <c r="O27" i="14"/>
  <c r="O25" i="14"/>
  <c r="K26" i="14"/>
  <c r="K27" i="14"/>
  <c r="K25" i="14"/>
  <c r="J26" i="14"/>
  <c r="J27" i="14"/>
  <c r="J25" i="14"/>
  <c r="O23" i="14"/>
  <c r="K23" i="14"/>
  <c r="J23" i="14"/>
  <c r="T23" i="14" s="1"/>
  <c r="O21" i="14"/>
  <c r="K21" i="14"/>
  <c r="J21" i="14"/>
  <c r="Q55" i="14"/>
  <c r="R55" i="14"/>
  <c r="O12" i="14"/>
  <c r="O13" i="14"/>
  <c r="O14" i="14"/>
  <c r="O15" i="14"/>
  <c r="O16" i="14"/>
  <c r="O17" i="14"/>
  <c r="O18" i="14"/>
  <c r="O19" i="14"/>
  <c r="O11" i="14"/>
  <c r="K12" i="14"/>
  <c r="K13" i="14"/>
  <c r="K14" i="14"/>
  <c r="K15" i="14"/>
  <c r="U15" i="14" s="1"/>
  <c r="K16" i="14"/>
  <c r="K17" i="14"/>
  <c r="K18" i="14"/>
  <c r="U18" i="14" s="1"/>
  <c r="K19" i="14"/>
  <c r="K11" i="14"/>
  <c r="J12" i="14"/>
  <c r="J13" i="14"/>
  <c r="J14" i="14"/>
  <c r="J15" i="14"/>
  <c r="T15" i="14" s="1"/>
  <c r="V15" i="14" s="1"/>
  <c r="J16" i="14"/>
  <c r="J17" i="14"/>
  <c r="J18" i="14"/>
  <c r="T18" i="14" s="1"/>
  <c r="J19" i="14"/>
  <c r="J11" i="14"/>
  <c r="L52" i="14" l="1"/>
  <c r="L17" i="14"/>
  <c r="L13" i="14"/>
  <c r="L44" i="14"/>
  <c r="L54" i="14"/>
  <c r="L26" i="14"/>
  <c r="L34" i="14"/>
  <c r="L30" i="14"/>
  <c r="L46" i="14"/>
  <c r="V18" i="14"/>
  <c r="L27" i="14"/>
  <c r="L25" i="14"/>
  <c r="L29" i="14"/>
  <c r="P29" i="14" s="1"/>
  <c r="T29" i="14"/>
  <c r="V29" i="14" s="1"/>
  <c r="V36" i="14"/>
  <c r="L39" i="14"/>
  <c r="P39" i="14" s="1"/>
  <c r="T39" i="14"/>
  <c r="V39" i="14" s="1"/>
  <c r="L47" i="14"/>
  <c r="L23" i="14"/>
  <c r="S23" i="14" s="1"/>
  <c r="U23" i="14"/>
  <c r="V23" i="14" s="1"/>
  <c r="L40" i="14"/>
  <c r="S40" i="14" s="1"/>
  <c r="T40" i="14"/>
  <c r="V40" i="14" s="1"/>
  <c r="L43" i="14"/>
  <c r="P43" i="14" s="1"/>
  <c r="T43" i="14"/>
  <c r="V43" i="14" s="1"/>
  <c r="L48" i="14"/>
  <c r="P48" i="14" s="1"/>
  <c r="T48" i="14"/>
  <c r="V48" i="14" s="1"/>
  <c r="S43" i="14"/>
  <c r="K55" i="14"/>
  <c r="L33" i="14"/>
  <c r="L49" i="14"/>
  <c r="L45" i="14"/>
  <c r="L32" i="14"/>
  <c r="L36" i="14"/>
  <c r="S36" i="14" s="1"/>
  <c r="L21" i="14"/>
  <c r="J55" i="14"/>
  <c r="O55" i="14"/>
  <c r="L19" i="14"/>
  <c r="L15" i="14"/>
  <c r="P15" i="14" s="1"/>
  <c r="L18" i="14"/>
  <c r="P18" i="14" s="1"/>
  <c r="L14" i="14"/>
  <c r="L11" i="14"/>
  <c r="L16" i="14"/>
  <c r="L12" i="14"/>
  <c r="S48" i="14" l="1"/>
  <c r="S39" i="14"/>
  <c r="S29" i="14"/>
  <c r="P36" i="14"/>
  <c r="P40" i="14"/>
  <c r="S15" i="14"/>
  <c r="P23" i="14"/>
  <c r="S18" i="14"/>
  <c r="L55" i="14"/>
  <c r="S55" i="14" l="1"/>
</calcChain>
</file>

<file path=xl/sharedStrings.xml><?xml version="1.0" encoding="utf-8"?>
<sst xmlns="http://schemas.openxmlformats.org/spreadsheetml/2006/main" count="216" uniqueCount="73">
  <si>
    <t>CỘNG HÒA XÃ HỘI CHỦ NGHĨA VIỆT NAM</t>
  </si>
  <si>
    <t>Công nghệ kỹ thuật phần cứng máy tính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</si>
  <si>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</si>
  <si>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</si>
  <si>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</si>
  <si>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</si>
  <si>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</si>
  <si>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</si>
  <si>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</si>
  <si>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</si>
  <si>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dụng cụ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</si>
  <si>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</si>
  <si>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</si>
  <si>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</si>
  <si>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</si>
  <si>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</si>
  <si>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</si>
  <si>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</si>
  <si>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</si>
  <si>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</si>
  <si>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mạng ngoại vi và thiết bị đầu cuối</t>
  </si>
  <si>
    <t>Điện tử công nghiệp</t>
  </si>
  <si>
    <t>Điện công nghiệp</t>
  </si>
  <si>
    <t>Công nghệ may và thời trang</t>
  </si>
  <si>
    <t>May thời trang</t>
  </si>
  <si>
    <t>Công nghệ may Veston</t>
  </si>
  <si>
    <t>UBND THÀNH PHỐ HỒ CHÍ MINH</t>
  </si>
  <si>
    <t>Công nghệ kỹ thuật điều khiển tự động</t>
  </si>
  <si>
    <t>Công nghệ kỹ thuật điều khiển và tự động hóa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</si>
  <si>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</si>
  <si>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</si>
  <si>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</si>
  <si>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</si>
  <si>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</si>
  <si>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</si>
  <si>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</si>
  <si>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</si>
  <si>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</si>
  <si>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</si>
  <si>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 xml:space="preserve">Lập trình máy tính  </t>
  </si>
  <si>
    <t>Tin học ứng dụng</t>
  </si>
  <si>
    <t>TỔNG CỘNG</t>
  </si>
  <si>
    <t>TT</t>
  </si>
  <si>
    <t>TRƯỜNG CAO ĐẲNG LÝ TỰ TRỌNG</t>
  </si>
  <si>
    <t xml:space="preserve">   THÀNH PHỐ HỒ CHÍ MINH</t>
  </si>
  <si>
    <t>Kỹ thuật xây dựng</t>
  </si>
  <si>
    <t>Cơ điện tử</t>
  </si>
  <si>
    <t>Cơ khí chế tạo</t>
  </si>
  <si>
    <t>Thiết kế đồ họa</t>
  </si>
  <si>
    <t>Thương mại điện tử</t>
  </si>
  <si>
    <t>KHOA XÂY DỰNG</t>
  </si>
  <si>
    <t xml:space="preserve">        Độc lập - Tự do - Hạnh phúc</t>
  </si>
  <si>
    <t>BÁO CÁO SỐ LƯỢNG CÁC NGÀNH</t>
  </si>
  <si>
    <t>Quyết định 41</t>
  </si>
  <si>
    <t>Tuyển sinh 2018</t>
  </si>
  <si>
    <t>Quyết định
 41 a</t>
  </si>
  <si>
    <t>Quyết định
 41 b</t>
  </si>
  <si>
    <t>Trung cấp</t>
  </si>
  <si>
    <t>Cao đẳng</t>
  </si>
  <si>
    <t>TÊN NGÀNH</t>
  </si>
  <si>
    <t>Công nghệ kỹ thuật  máy tính</t>
  </si>
  <si>
    <t>Công nghệ may</t>
  </si>
  <si>
    <t>Thành phố Hồ Chí Minh, ngày  15   tháng  5  năm 2019</t>
  </si>
  <si>
    <t>Chỉ tiêu được cấp</t>
  </si>
  <si>
    <t>% vượt</t>
  </si>
  <si>
    <t>Số lượng tuyển
vượt, tối thiểu cần  thêm</t>
  </si>
  <si>
    <t>Số lượng trung cấp   tuyển
vượt</t>
  </si>
  <si>
    <t>Số lượng cao đẳng   tuyển
vượt</t>
  </si>
  <si>
    <t>Số lượng Trung cấp xin bổ sung</t>
  </si>
  <si>
    <t>Số lượng Cao đẳng xin bổ sung</t>
  </si>
  <si>
    <t>Số lượng GV có thêm</t>
  </si>
  <si>
    <t>Số lượng GV tối thiểu cần  thêm</t>
  </si>
  <si>
    <t>Độc lập - Tự do - Hạnh phúc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</si>
</sst>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2"/>
    </font>
    <font>
      <b/>
      <sz val="12"/>
      <color rgb="FFFF0000"/>
      <name val="Times New Roman"/>
      <family val="2"/>
    </font>
    <font>
      <b/>
      <u/>
      <sz val="12"/>
      <name val="Times New Roman"/>
      <family val="2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/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6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1" fillId="0" borderId="0" xfId="0" applyFont="1" applyFill="1"/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5" fillId="0" borderId="4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0" fontId="7" fillId="0" borderId="3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/>
    <xf numFmtId="0" fontId="7" fillId="3" borderId="1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1" fillId="0" borderId="1" xfId="0" applyFont="1" applyFill="1" applyBorder="1"/>
    <xf numFmtId="0" fontId="5" fillId="4" borderId="1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vertical="center"/>
    </xf>
    <xf numFmtId="0" fontId="7" fillId="4" borderId="1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vertical="center"/>
    </xf>
    <xf numFmtId="0" fontId="7" fillId="5" borderId="1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vertical="center"/>
    </xf>
    <xf numFmtId="0" fontId="5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vertical="center"/>
    </xf>
    <xf numFmtId="0" fontId="6" fillId="6" borderId="1" xfId="0" applyFont="1" applyFill="1" applyBorder="1" applyAlignment="1">
      <alignment vertical="center"/>
    </xf>
    <xf numFmtId="0" fontId="1" fillId="6" borderId="1" xfId="0" applyFont="1" applyFill="1" applyBorder="1"/>
    <xf numFmtId="0" fontId="2" fillId="6" borderId="1" xfId="0" applyFont="1" applyFill="1" applyBorder="1" applyAlignment="1">
      <alignment horizontal="center"/>
    </xf>
    <xf numFmtId="0" fontId="5" fillId="7" borderId="1" xfId="0" applyFont="1" applyFill="1" applyBorder="1" applyAlignment="1">
      <alignment vertical="center"/>
    </xf>
    <xf numFmtId="0" fontId="6" fillId="7" borderId="1" xfId="0" applyFont="1" applyFill="1" applyBorder="1" applyAlignment="1">
      <alignment vertical="center"/>
    </xf>
    <xf numFmtId="0" fontId="1" fillId="7" borderId="1" xfId="0" applyFont="1" applyFill="1" applyBorder="1"/>
    <xf numFmtId="0" fontId="2" fillId="7" borderId="1" xfId="0" applyFont="1" applyFill="1" applyBorder="1" applyAlignment="1">
      <alignment horizontal="center"/>
    </xf>
    <xf numFmtId="0" fontId="10" fillId="8" borderId="0" xfId="0" applyFont="1" applyFill="1" applyAlignment="1">
      <alignment horizontal="center"/>
    </xf>
    <xf numFmtId="0" fontId="9" fillId="0" borderId="7" xfId="0" applyFont="1" applyFill="1" applyBorder="1" applyAlignment="1"/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3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441614</xdr:colOff>
      <xdr:row>2</xdr:row>
      <xdr:rowOff>199160</xdr:rowOff>
    </xdr:from>
    <xdr:to>
      <xdr:col>2</xdr:col>
      <xdr:colOff>1108364</xdr:colOff>
      <xdr:row>2</xdr:row>
      <xdr:rowOff>199160</xdr:rowOff>
    </xdr:to>
    <xdr:cxnSp macro="">
      <xdr:nvCxnSpPr>
        <xdr:cNvPr id="2" name="Straight Connector 1"/>
        <xdr:cNvCxnSpPr/>
      </xdr:nvCxnSpPr>
      <xdr:spPr>
        <a:xfrm>
          <a:off x="784514" y="618260"/>
          <a:ext cx="666750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441614</xdr:colOff>
      <xdr:row>2</xdr:row>
      <xdr:rowOff>199160</xdr:rowOff>
    </xdr:from>
    <xdr:to>
      <xdr:col>2</xdr:col>
      <xdr:colOff>1108364</xdr:colOff>
      <xdr:row>2</xdr:row>
      <xdr:rowOff>199160</xdr:rowOff>
    </xdr:to>
    <xdr:cxnSp macro="">
      <xdr:nvCxnSpPr>
        <xdr:cNvPr id="2" name="Straight Connector 1"/>
        <xdr:cNvCxnSpPr/>
      </xdr:nvCxnSpPr>
      <xdr:spPr>
        <a:xfrm>
          <a:off x="784514" y="618260"/>
          <a:ext cx="666750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424295</xdr:colOff>
      <xdr:row>2</xdr:row>
      <xdr:rowOff>8659</xdr:rowOff>
    </xdr:from>
    <xdr:to>
      <xdr:col>13</xdr:col>
      <xdr:colOff>138545</xdr:colOff>
      <xdr:row>2</xdr:row>
      <xdr:rowOff>8659</xdr:rowOff>
    </xdr:to>
    <xdr:cxnSp macro="">
      <xdr:nvCxnSpPr>
        <xdr:cNvPr id="3" name="Straight Connector 2"/>
        <xdr:cNvCxnSpPr/>
      </xdr:nvCxnSpPr>
      <xdr:spPr>
        <a:xfrm>
          <a:off x="3053195" y="427759"/>
          <a:ext cx="1466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61"/>
  <sheetViews>
    <sheetView tabSelected="1" zoomScale="110" zoomScaleNormal="110" workbookViewId="0">
      <selection activeCell="U60" sqref="U60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2.5" style="3" customWidth="1"/>
    <col min="4" max="9" width="7.5" style="2" hidden="1" customWidth="1"/>
    <col min="10" max="11" width="7.5" style="2" customWidth="1"/>
    <col min="12" max="12" width="8" style="2" customWidth="1"/>
    <col min="13" max="14" width="7.5" style="2" customWidth="1"/>
    <col min="15" max="15" width="8" style="2" customWidth="1"/>
    <col min="16" max="16" width="7" style="2" customWidth="1"/>
    <col min="17" max="17" width="8.625" style="4" hidden="1" customWidth="1"/>
    <col min="18" max="18" width="1.875" style="4" hidden="1" customWidth="1"/>
    <col min="19" max="19" width="9" style="3" customWidth="1"/>
    <col min="20" max="22" width="6.25" style="3" customWidth="1"/>
    <col min="23" max="16384" width="9" style="3"/>
  </cols>
  <sheetData>
    <row r="1" spans="1:25" ht="16.5" customHeight="1" x14ac:dyDescent="0.25">
      <c r="A1" s="1" t="s">
        <v>26</v>
      </c>
      <c r="Q1" s="79" t="s">
        <v>0</v>
      </c>
      <c r="R1" s="79"/>
      <c r="S1" s="79"/>
      <c r="T1" s="79"/>
      <c r="U1" s="79"/>
      <c r="V1" s="79"/>
      <c r="W1" s="79"/>
      <c r="X1" s="79"/>
      <c r="Y1" s="79"/>
    </row>
    <row r="2" spans="1:25" ht="16.5" customHeight="1" x14ac:dyDescent="0.25">
      <c r="A2" s="5" t="s">
        <v>43</v>
      </c>
      <c r="B2" s="5"/>
      <c r="C2" s="5"/>
      <c r="D2" s="5"/>
      <c r="E2" s="5"/>
      <c r="F2" s="5"/>
      <c r="G2" s="67"/>
      <c r="Q2" s="90" t="s">
        <v>72</v>
      </c>
      <c r="R2" s="90"/>
      <c r="S2" s="90"/>
      <c r="T2" s="90"/>
      <c r="U2" s="90"/>
      <c r="V2" s="90"/>
      <c r="W2" s="90"/>
      <c r="X2" s="90"/>
      <c r="Y2" s="90"/>
    </row>
    <row r="3" spans="1:25" ht="16.5" customHeight="1" x14ac:dyDescent="0.25">
      <c r="A3" s="5" t="s">
        <v>44</v>
      </c>
      <c r="H3" s="91"/>
      <c r="I3" s="91"/>
      <c r="J3" s="91"/>
      <c r="K3" s="91"/>
      <c r="L3" s="91"/>
      <c r="M3" s="91"/>
      <c r="N3" s="91"/>
      <c r="O3" s="91"/>
      <c r="P3" s="91"/>
    </row>
    <row r="4" spans="1:25" x14ac:dyDescent="0.25">
      <c r="Q4" s="80" t="s">
        <v>62</v>
      </c>
      <c r="R4" s="80"/>
      <c r="S4" s="80"/>
      <c r="T4" s="80"/>
      <c r="U4" s="80"/>
      <c r="V4" s="80"/>
      <c r="W4" s="80"/>
      <c r="X4" s="80"/>
      <c r="Y4" s="80"/>
    </row>
    <row r="5" spans="1:25" ht="12.75" customHeight="1" x14ac:dyDescent="0.25"/>
    <row r="6" spans="1:25" ht="18.75" customHeight="1" x14ac:dyDescent="0.25">
      <c r="A6" s="81" t="s">
        <v>52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</row>
    <row r="7" spans="1:25" ht="12" customHeight="1" x14ac:dyDescent="0.25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</row>
    <row r="8" spans="1:25" ht="37.5" customHeight="1" x14ac:dyDescent="0.25">
      <c r="A8" s="82" t="s">
        <v>42</v>
      </c>
      <c r="B8" s="24"/>
      <c r="C8" s="84" t="s">
        <v>59</v>
      </c>
      <c r="D8" s="86" t="s">
        <v>53</v>
      </c>
      <c r="E8" s="87"/>
      <c r="F8" s="86" t="s">
        <v>55</v>
      </c>
      <c r="G8" s="87"/>
      <c r="H8" s="86" t="s">
        <v>56</v>
      </c>
      <c r="I8" s="87"/>
      <c r="J8" s="86" t="s">
        <v>63</v>
      </c>
      <c r="K8" s="87"/>
      <c r="L8" s="88" t="s">
        <v>41</v>
      </c>
      <c r="M8" s="86" t="s">
        <v>54</v>
      </c>
      <c r="N8" s="87"/>
      <c r="O8" s="88" t="s">
        <v>41</v>
      </c>
      <c r="P8" s="69" t="s">
        <v>64</v>
      </c>
      <c r="S8" s="68" t="s">
        <v>65</v>
      </c>
      <c r="T8" s="68" t="s">
        <v>66</v>
      </c>
      <c r="U8" s="68" t="s">
        <v>67</v>
      </c>
      <c r="V8" s="68" t="s">
        <v>71</v>
      </c>
      <c r="W8" s="70" t="s">
        <v>68</v>
      </c>
      <c r="X8" s="72" t="s">
        <v>69</v>
      </c>
      <c r="Y8" s="68" t="s">
        <v>70</v>
      </c>
    </row>
    <row r="9" spans="1:25" s="14" customFormat="1" ht="59.25" customHeight="1" x14ac:dyDescent="0.25">
      <c r="A9" s="83"/>
      <c r="B9" s="15" t="s">
        <v>37</v>
      </c>
      <c r="C9" s="85"/>
      <c r="D9" s="15" t="s">
        <v>57</v>
      </c>
      <c r="E9" s="15" t="s">
        <v>58</v>
      </c>
      <c r="F9" s="15" t="s">
        <v>57</v>
      </c>
      <c r="G9" s="15" t="s">
        <v>58</v>
      </c>
      <c r="H9" s="15" t="s">
        <v>57</v>
      </c>
      <c r="I9" s="15" t="s">
        <v>58</v>
      </c>
      <c r="J9" s="40" t="s">
        <v>57</v>
      </c>
      <c r="K9" s="47" t="s">
        <v>58</v>
      </c>
      <c r="L9" s="89"/>
      <c r="M9" s="40" t="s">
        <v>57</v>
      </c>
      <c r="N9" s="47" t="s">
        <v>58</v>
      </c>
      <c r="O9" s="89"/>
      <c r="P9" s="69"/>
      <c r="Q9" s="25"/>
      <c r="R9" s="15"/>
      <c r="S9" s="69"/>
      <c r="T9" s="69"/>
      <c r="U9" s="69"/>
      <c r="V9" s="69"/>
      <c r="W9" s="71"/>
      <c r="X9" s="73"/>
      <c r="Y9" s="69"/>
    </row>
    <row r="10" spans="1:25" s="6" customFormat="1" ht="27" customHeight="1" x14ac:dyDescent="0.25">
      <c r="A10" s="26" t="s">
        <v>29</v>
      </c>
      <c r="B10" s="27"/>
      <c r="C10" s="27"/>
      <c r="D10" s="27"/>
      <c r="E10" s="27"/>
      <c r="F10" s="27"/>
      <c r="G10" s="27"/>
      <c r="H10" s="27"/>
      <c r="I10" s="27"/>
      <c r="J10" s="41"/>
      <c r="K10" s="48"/>
      <c r="L10" s="27"/>
      <c r="M10" s="41"/>
      <c r="N10" s="48"/>
      <c r="O10" s="27"/>
      <c r="P10" s="27"/>
      <c r="Q10" s="27"/>
      <c r="R10" s="28"/>
      <c r="S10" s="37"/>
      <c r="T10" s="37"/>
      <c r="U10" s="37"/>
      <c r="V10" s="37"/>
      <c r="W10" s="54"/>
      <c r="X10" s="58"/>
      <c r="Y10" s="37"/>
    </row>
    <row r="11" spans="1:25" s="8" customFormat="1" ht="27" hidden="1" customHeight="1" x14ac:dyDescent="0.25">
      <c r="A11" s="17">
        <v>1</v>
      </c>
      <c r="B11" s="17">
        <v>5480205</v>
      </c>
      <c r="C11" s="9" t="s">
        <v>40</v>
      </c>
      <c r="D11" s="17">
        <v>30</v>
      </c>
      <c r="E11" s="17">
        <v>35</v>
      </c>
      <c r="F11" s="17">
        <v>20</v>
      </c>
      <c r="G11" s="17">
        <v>15</v>
      </c>
      <c r="H11" s="17">
        <v>0</v>
      </c>
      <c r="I11" s="17">
        <v>10</v>
      </c>
      <c r="J11" s="42">
        <f>SUM(D11+F11+H11)</f>
        <v>50</v>
      </c>
      <c r="K11" s="49">
        <f>SUM(E11+G11+I11)</f>
        <v>60</v>
      </c>
      <c r="L11" s="22">
        <f>J11+K11</f>
        <v>110</v>
      </c>
      <c r="M11" s="45">
        <v>76</v>
      </c>
      <c r="N11" s="52">
        <v>32</v>
      </c>
      <c r="O11" s="17">
        <f>M11+N11</f>
        <v>108</v>
      </c>
      <c r="P11" s="17"/>
      <c r="Q11" s="17" t="s">
        <v>38</v>
      </c>
      <c r="R11" s="17"/>
      <c r="S11" s="9"/>
      <c r="T11" s="9"/>
      <c r="U11" s="9"/>
      <c r="V11" s="9"/>
      <c r="W11" s="55"/>
      <c r="X11" s="59"/>
      <c r="Y11" s="9"/>
    </row>
    <row r="12" spans="1:25" s="8" customFormat="1" ht="27" hidden="1" customHeight="1" x14ac:dyDescent="0.25">
      <c r="A12" s="17">
        <v>2</v>
      </c>
      <c r="B12" s="17">
        <v>5480214</v>
      </c>
      <c r="C12" s="9" t="s">
        <v>3</v>
      </c>
      <c r="D12" s="17">
        <v>30</v>
      </c>
      <c r="E12" s="17">
        <v>35</v>
      </c>
      <c r="F12" s="17">
        <v>20</v>
      </c>
      <c r="G12" s="17">
        <v>15</v>
      </c>
      <c r="H12" s="17">
        <v>0</v>
      </c>
      <c r="I12" s="17">
        <v>20</v>
      </c>
      <c r="J12" s="42">
        <f t="shared" ref="J12:J19" si="0">SUM(D12+F12+H12)</f>
        <v>50</v>
      </c>
      <c r="K12" s="49">
        <f t="shared" ref="K12:K19" si="1">SUM(E12+G12+I12)</f>
        <v>70</v>
      </c>
      <c r="L12" s="22">
        <f t="shared" ref="L12:L19" si="2">J12+K12</f>
        <v>120</v>
      </c>
      <c r="M12" s="45">
        <v>47</v>
      </c>
      <c r="N12" s="52">
        <v>0</v>
      </c>
      <c r="O12" s="17">
        <f t="shared" ref="O12:O19" si="3">M12+N12</f>
        <v>47</v>
      </c>
      <c r="P12" s="17"/>
      <c r="Q12" s="17" t="s">
        <v>38</v>
      </c>
      <c r="R12" s="17"/>
      <c r="S12" s="9"/>
      <c r="T12" s="9"/>
      <c r="U12" s="9"/>
      <c r="V12" s="9"/>
      <c r="W12" s="55"/>
      <c r="X12" s="59"/>
      <c r="Y12" s="9"/>
    </row>
    <row r="13" spans="1:25" s="8" customFormat="1" ht="29.25" hidden="1" customHeight="1" x14ac:dyDescent="0.25">
      <c r="A13" s="17">
        <v>3</v>
      </c>
      <c r="B13" s="17">
        <v>5480105</v>
      </c>
      <c r="C13" s="11" t="s">
        <v>1</v>
      </c>
      <c r="D13" s="16">
        <v>30</v>
      </c>
      <c r="E13" s="16">
        <v>0</v>
      </c>
      <c r="F13" s="17">
        <v>20</v>
      </c>
      <c r="G13" s="17">
        <v>0</v>
      </c>
      <c r="H13" s="17">
        <v>20</v>
      </c>
      <c r="I13" s="17">
        <v>0</v>
      </c>
      <c r="J13" s="42">
        <f t="shared" si="0"/>
        <v>70</v>
      </c>
      <c r="K13" s="49">
        <f t="shared" si="1"/>
        <v>0</v>
      </c>
      <c r="L13" s="22">
        <f t="shared" si="2"/>
        <v>70</v>
      </c>
      <c r="M13" s="45">
        <v>72</v>
      </c>
      <c r="N13" s="52">
        <v>0</v>
      </c>
      <c r="O13" s="10">
        <f t="shared" si="3"/>
        <v>72</v>
      </c>
      <c r="P13" s="17"/>
      <c r="Q13" s="17" t="s">
        <v>38</v>
      </c>
      <c r="R13" s="17"/>
      <c r="S13" s="9"/>
      <c r="T13" s="9"/>
      <c r="U13" s="9"/>
      <c r="V13" s="9"/>
      <c r="W13" s="55"/>
      <c r="X13" s="59"/>
      <c r="Y13" s="9"/>
    </row>
    <row r="14" spans="1:25" s="8" customFormat="1" ht="27" hidden="1" customHeight="1" x14ac:dyDescent="0.25">
      <c r="A14" s="17">
        <v>4</v>
      </c>
      <c r="B14" s="17"/>
      <c r="C14" s="11" t="s">
        <v>60</v>
      </c>
      <c r="D14" s="16">
        <v>0</v>
      </c>
      <c r="E14" s="16">
        <v>35</v>
      </c>
      <c r="F14" s="17">
        <v>0</v>
      </c>
      <c r="G14" s="17">
        <v>25</v>
      </c>
      <c r="H14" s="17">
        <v>0</v>
      </c>
      <c r="I14" s="17">
        <v>30</v>
      </c>
      <c r="J14" s="42">
        <f t="shared" si="0"/>
        <v>0</v>
      </c>
      <c r="K14" s="49">
        <f t="shared" si="1"/>
        <v>90</v>
      </c>
      <c r="L14" s="22">
        <f t="shared" si="2"/>
        <v>90</v>
      </c>
      <c r="M14" s="45">
        <v>0</v>
      </c>
      <c r="N14" s="52">
        <v>79</v>
      </c>
      <c r="O14" s="10">
        <f t="shared" si="3"/>
        <v>79</v>
      </c>
      <c r="P14" s="17"/>
      <c r="Q14" s="17"/>
      <c r="R14" s="17"/>
      <c r="S14" s="9"/>
      <c r="T14" s="9"/>
      <c r="U14" s="9"/>
      <c r="V14" s="9"/>
      <c r="W14" s="55"/>
      <c r="X14" s="59"/>
      <c r="Y14" s="9"/>
    </row>
    <row r="15" spans="1:25" s="8" customFormat="1" ht="27" customHeight="1" x14ac:dyDescent="0.25">
      <c r="A15" s="17">
        <v>5</v>
      </c>
      <c r="B15" s="17">
        <v>5480207</v>
      </c>
      <c r="C15" s="11" t="s">
        <v>39</v>
      </c>
      <c r="D15" s="16">
        <v>50</v>
      </c>
      <c r="E15" s="16">
        <v>35</v>
      </c>
      <c r="F15" s="17">
        <v>0</v>
      </c>
      <c r="G15" s="17">
        <v>15</v>
      </c>
      <c r="H15" s="17">
        <v>0</v>
      </c>
      <c r="I15" s="17">
        <v>30</v>
      </c>
      <c r="J15" s="42">
        <f t="shared" si="0"/>
        <v>50</v>
      </c>
      <c r="K15" s="49">
        <f t="shared" si="1"/>
        <v>80</v>
      </c>
      <c r="L15" s="22">
        <f t="shared" si="2"/>
        <v>130</v>
      </c>
      <c r="M15" s="45">
        <v>87</v>
      </c>
      <c r="N15" s="52">
        <v>112</v>
      </c>
      <c r="O15" s="10">
        <f t="shared" si="3"/>
        <v>199</v>
      </c>
      <c r="P15" s="36">
        <f>O15/L15%</f>
        <v>153.07692307692307</v>
      </c>
      <c r="Q15" s="17" t="s">
        <v>38</v>
      </c>
      <c r="R15" s="17"/>
      <c r="S15" s="38">
        <f>O15-L15</f>
        <v>69</v>
      </c>
      <c r="T15" s="9">
        <f>M15-J15</f>
        <v>37</v>
      </c>
      <c r="U15" s="9">
        <f>N15-K15</f>
        <v>32</v>
      </c>
      <c r="V15" s="9">
        <f>(T15/20)+(U15/10)</f>
        <v>5.0500000000000007</v>
      </c>
      <c r="W15" s="55">
        <v>40</v>
      </c>
      <c r="X15" s="59">
        <v>50</v>
      </c>
      <c r="Y15" s="9">
        <f>((X15*2)+W15)/25</f>
        <v>5.6</v>
      </c>
    </row>
    <row r="16" spans="1:25" s="8" customFormat="1" ht="27" hidden="1" customHeight="1" x14ac:dyDescent="0.25">
      <c r="A16" s="17">
        <v>6</v>
      </c>
      <c r="B16" s="17">
        <v>5480216</v>
      </c>
      <c r="C16" s="9" t="s">
        <v>4</v>
      </c>
      <c r="D16" s="17">
        <v>30</v>
      </c>
      <c r="E16" s="17">
        <v>35</v>
      </c>
      <c r="F16" s="17">
        <v>20</v>
      </c>
      <c r="G16" s="17">
        <v>15</v>
      </c>
      <c r="H16" s="17">
        <v>0</v>
      </c>
      <c r="I16" s="17">
        <v>20</v>
      </c>
      <c r="J16" s="42">
        <f t="shared" si="0"/>
        <v>50</v>
      </c>
      <c r="K16" s="49">
        <f t="shared" si="1"/>
        <v>70</v>
      </c>
      <c r="L16" s="22">
        <f t="shared" si="2"/>
        <v>120</v>
      </c>
      <c r="M16" s="45">
        <v>40</v>
      </c>
      <c r="N16" s="52">
        <v>0</v>
      </c>
      <c r="O16" s="10">
        <f t="shared" si="3"/>
        <v>40</v>
      </c>
      <c r="P16" s="17"/>
      <c r="Q16" s="17" t="s">
        <v>38</v>
      </c>
      <c r="R16" s="17"/>
      <c r="S16" s="9"/>
      <c r="T16" s="9"/>
      <c r="U16" s="9"/>
      <c r="V16" s="9"/>
      <c r="W16" s="55"/>
      <c r="X16" s="59"/>
      <c r="Y16" s="9"/>
    </row>
    <row r="17" spans="1:32" s="8" customFormat="1" ht="27" hidden="1" customHeight="1" x14ac:dyDescent="0.25">
      <c r="A17" s="17">
        <v>7</v>
      </c>
      <c r="B17" s="17">
        <v>5480209</v>
      </c>
      <c r="C17" s="9" t="s">
        <v>2</v>
      </c>
      <c r="D17" s="17">
        <v>50</v>
      </c>
      <c r="E17" s="17">
        <v>70</v>
      </c>
      <c r="F17" s="17">
        <v>0</v>
      </c>
      <c r="G17" s="17">
        <v>0</v>
      </c>
      <c r="H17" s="17">
        <v>0</v>
      </c>
      <c r="I17" s="17">
        <v>50</v>
      </c>
      <c r="J17" s="42">
        <f t="shared" si="0"/>
        <v>50</v>
      </c>
      <c r="K17" s="49">
        <f t="shared" si="1"/>
        <v>120</v>
      </c>
      <c r="L17" s="22">
        <f t="shared" si="2"/>
        <v>170</v>
      </c>
      <c r="M17" s="45">
        <v>60</v>
      </c>
      <c r="N17" s="52">
        <v>109</v>
      </c>
      <c r="O17" s="10">
        <f t="shared" si="3"/>
        <v>169</v>
      </c>
      <c r="P17" s="17"/>
      <c r="Q17" s="17"/>
      <c r="R17" s="17"/>
      <c r="S17" s="9"/>
      <c r="T17" s="9"/>
      <c r="U17" s="9"/>
      <c r="V17" s="9"/>
      <c r="W17" s="55"/>
      <c r="X17" s="59"/>
      <c r="Y17" s="9"/>
    </row>
    <row r="18" spans="1:32" s="8" customFormat="1" ht="27" customHeight="1" x14ac:dyDescent="0.25">
      <c r="A18" s="17">
        <v>8</v>
      </c>
      <c r="B18" s="17"/>
      <c r="C18" s="9" t="s">
        <v>48</v>
      </c>
      <c r="D18" s="17">
        <v>25</v>
      </c>
      <c r="E18" s="17">
        <v>25</v>
      </c>
      <c r="F18" s="17">
        <v>20</v>
      </c>
      <c r="G18" s="17">
        <v>15</v>
      </c>
      <c r="H18" s="17">
        <v>10</v>
      </c>
      <c r="I18" s="17">
        <v>20</v>
      </c>
      <c r="J18" s="42">
        <f t="shared" si="0"/>
        <v>55</v>
      </c>
      <c r="K18" s="49">
        <f t="shared" si="1"/>
        <v>60</v>
      </c>
      <c r="L18" s="22">
        <f t="shared" si="2"/>
        <v>115</v>
      </c>
      <c r="M18" s="45">
        <v>92</v>
      </c>
      <c r="N18" s="52">
        <v>71</v>
      </c>
      <c r="O18" s="10">
        <f t="shared" si="3"/>
        <v>163</v>
      </c>
      <c r="P18" s="36">
        <f>O18/L18%</f>
        <v>141.73913043478262</v>
      </c>
      <c r="Q18" s="17" t="s">
        <v>38</v>
      </c>
      <c r="R18" s="17"/>
      <c r="S18" s="38">
        <f>O18-L18</f>
        <v>48</v>
      </c>
      <c r="T18" s="9">
        <f>M18-J18</f>
        <v>37</v>
      </c>
      <c r="U18" s="9">
        <f>N18-K18</f>
        <v>11</v>
      </c>
      <c r="V18" s="9">
        <f>(T18/20)+(U18/10)</f>
        <v>2.95</v>
      </c>
      <c r="W18" s="55">
        <v>40</v>
      </c>
      <c r="X18" s="59">
        <v>40</v>
      </c>
      <c r="Y18" s="9">
        <f>((X18*2)+W18)/25</f>
        <v>4.8</v>
      </c>
    </row>
    <row r="19" spans="1:32" s="8" customFormat="1" ht="27" hidden="1" customHeight="1" x14ac:dyDescent="0.25">
      <c r="A19" s="17">
        <v>9</v>
      </c>
      <c r="B19" s="17"/>
      <c r="C19" s="9" t="s">
        <v>49</v>
      </c>
      <c r="D19" s="17">
        <v>20</v>
      </c>
      <c r="E19" s="17">
        <v>20</v>
      </c>
      <c r="F19" s="17">
        <v>20</v>
      </c>
      <c r="G19" s="17">
        <v>20</v>
      </c>
      <c r="H19" s="17">
        <v>0</v>
      </c>
      <c r="I19" s="17">
        <v>20</v>
      </c>
      <c r="J19" s="42">
        <f t="shared" si="0"/>
        <v>40</v>
      </c>
      <c r="K19" s="49">
        <f t="shared" si="1"/>
        <v>60</v>
      </c>
      <c r="L19" s="22">
        <f t="shared" si="2"/>
        <v>100</v>
      </c>
      <c r="M19" s="45">
        <v>0</v>
      </c>
      <c r="N19" s="52">
        <v>17</v>
      </c>
      <c r="O19" s="10">
        <f t="shared" si="3"/>
        <v>17</v>
      </c>
      <c r="P19" s="17"/>
      <c r="Q19" s="17" t="s">
        <v>38</v>
      </c>
      <c r="R19" s="17"/>
      <c r="S19" s="9"/>
      <c r="T19" s="9"/>
      <c r="U19" s="9"/>
      <c r="V19" s="9"/>
      <c r="W19" s="55"/>
      <c r="X19" s="59"/>
      <c r="Y19" s="9">
        <f t="shared" ref="Y19:Y21" si="4">((X19*2)+W19)/25</f>
        <v>0</v>
      </c>
    </row>
    <row r="20" spans="1:32" s="6" customFormat="1" ht="27" customHeight="1" x14ac:dyDescent="0.25">
      <c r="A20" s="26" t="s">
        <v>30</v>
      </c>
      <c r="B20" s="27"/>
      <c r="C20" s="27"/>
      <c r="D20" s="27"/>
      <c r="E20" s="27"/>
      <c r="F20" s="27"/>
      <c r="G20" s="27"/>
      <c r="H20" s="27"/>
      <c r="I20" s="27"/>
      <c r="J20" s="41"/>
      <c r="K20" s="48"/>
      <c r="L20" s="27"/>
      <c r="M20" s="41"/>
      <c r="N20" s="48"/>
      <c r="O20" s="30"/>
      <c r="P20" s="27"/>
      <c r="Q20" s="27"/>
      <c r="R20" s="28"/>
      <c r="S20" s="9"/>
      <c r="T20" s="9"/>
      <c r="U20" s="9"/>
      <c r="V20" s="9"/>
      <c r="W20" s="55"/>
      <c r="X20" s="59"/>
      <c r="Y20" s="9"/>
      <c r="Z20" s="8"/>
      <c r="AA20" s="8"/>
      <c r="AB20" s="8"/>
      <c r="AC20" s="8"/>
      <c r="AD20" s="8"/>
      <c r="AE20" s="8"/>
      <c r="AF20" s="8"/>
    </row>
    <row r="21" spans="1:32" s="8" customFormat="1" ht="27" customHeight="1" x14ac:dyDescent="0.25">
      <c r="A21" s="17">
        <v>1</v>
      </c>
      <c r="B21" s="17">
        <v>5220206</v>
      </c>
      <c r="C21" s="9" t="s">
        <v>5</v>
      </c>
      <c r="D21" s="17">
        <v>50</v>
      </c>
      <c r="E21" s="17">
        <v>120</v>
      </c>
      <c r="F21" s="17">
        <v>40</v>
      </c>
      <c r="G21" s="17">
        <v>30</v>
      </c>
      <c r="H21" s="17">
        <v>20</v>
      </c>
      <c r="I21" s="17">
        <v>50</v>
      </c>
      <c r="J21" s="42">
        <f>SUM(D21+F21+H21)</f>
        <v>110</v>
      </c>
      <c r="K21" s="49">
        <f>SUM(E21+G21+I21)</f>
        <v>200</v>
      </c>
      <c r="L21" s="22">
        <f>J21+K21</f>
        <v>310</v>
      </c>
      <c r="M21" s="45">
        <v>180</v>
      </c>
      <c r="N21" s="52">
        <v>96</v>
      </c>
      <c r="O21" s="10">
        <f>M21+N21</f>
        <v>276</v>
      </c>
      <c r="P21" s="17"/>
      <c r="Q21" s="17" t="s">
        <v>38</v>
      </c>
      <c r="R21" s="17"/>
      <c r="S21" s="9"/>
      <c r="T21" s="9"/>
      <c r="U21" s="9"/>
      <c r="V21" s="9"/>
      <c r="W21" s="55">
        <v>50</v>
      </c>
      <c r="X21" s="59">
        <v>150</v>
      </c>
      <c r="Y21" s="9">
        <f t="shared" si="4"/>
        <v>14</v>
      </c>
    </row>
    <row r="22" spans="1:32" s="8" customFormat="1" ht="27" customHeight="1" x14ac:dyDescent="0.25">
      <c r="A22" s="29" t="s">
        <v>50</v>
      </c>
      <c r="B22" s="30"/>
      <c r="C22" s="30"/>
      <c r="D22" s="30"/>
      <c r="E22" s="30"/>
      <c r="F22" s="31"/>
      <c r="G22" s="31"/>
      <c r="H22" s="31"/>
      <c r="I22" s="31"/>
      <c r="J22" s="43"/>
      <c r="K22" s="50"/>
      <c r="L22" s="31"/>
      <c r="M22" s="43"/>
      <c r="N22" s="50"/>
      <c r="O22" s="30"/>
      <c r="P22" s="32"/>
      <c r="Q22" s="17"/>
      <c r="R22" s="17"/>
      <c r="S22" s="9"/>
      <c r="T22" s="9"/>
      <c r="U22" s="9"/>
      <c r="V22" s="9"/>
      <c r="W22" s="55"/>
      <c r="X22" s="59"/>
      <c r="Y22" s="9"/>
    </row>
    <row r="23" spans="1:32" s="8" customFormat="1" ht="27" customHeight="1" x14ac:dyDescent="0.25">
      <c r="A23" s="17">
        <v>1</v>
      </c>
      <c r="B23" s="17">
        <v>5220206</v>
      </c>
      <c r="C23" s="9" t="s">
        <v>45</v>
      </c>
      <c r="D23" s="16">
        <v>0</v>
      </c>
      <c r="E23" s="16">
        <v>0</v>
      </c>
      <c r="F23" s="17">
        <v>0</v>
      </c>
      <c r="G23" s="17">
        <v>0</v>
      </c>
      <c r="H23" s="17">
        <v>30</v>
      </c>
      <c r="I23" s="17">
        <v>30</v>
      </c>
      <c r="J23" s="42">
        <f>SUM(D23+F23+H23)</f>
        <v>30</v>
      </c>
      <c r="K23" s="49">
        <f>SUM(E23+G23+I23)</f>
        <v>30</v>
      </c>
      <c r="L23" s="22">
        <f>J23+K23</f>
        <v>60</v>
      </c>
      <c r="M23" s="45">
        <v>24</v>
      </c>
      <c r="N23" s="52">
        <v>68</v>
      </c>
      <c r="O23" s="10">
        <f>M23+N23</f>
        <v>92</v>
      </c>
      <c r="P23" s="36">
        <f>O23/L23%</f>
        <v>153.33333333333334</v>
      </c>
      <c r="Q23" s="17" t="s">
        <v>38</v>
      </c>
      <c r="R23" s="17"/>
      <c r="S23" s="38">
        <f>O23-L23</f>
        <v>32</v>
      </c>
      <c r="T23" s="9">
        <f>M23-J23</f>
        <v>-6</v>
      </c>
      <c r="U23" s="9">
        <f>N23-K23</f>
        <v>38</v>
      </c>
      <c r="V23" s="9">
        <f>(T23/20)+(U23/10)</f>
        <v>3.5</v>
      </c>
      <c r="W23" s="55">
        <v>20</v>
      </c>
      <c r="X23" s="59">
        <v>50</v>
      </c>
      <c r="Y23" s="9">
        <f>((X23*2)+W23)/25</f>
        <v>4.8</v>
      </c>
    </row>
    <row r="24" spans="1:32" s="6" customFormat="1" ht="27" hidden="1" customHeight="1" x14ac:dyDescent="0.25">
      <c r="A24" s="26" t="s">
        <v>31</v>
      </c>
      <c r="B24" s="27"/>
      <c r="C24" s="27"/>
      <c r="D24" s="27"/>
      <c r="E24" s="27"/>
      <c r="F24" s="27"/>
      <c r="G24" s="27"/>
      <c r="H24" s="27"/>
      <c r="I24" s="27"/>
      <c r="J24" s="41"/>
      <c r="K24" s="48"/>
      <c r="L24" s="27"/>
      <c r="M24" s="41"/>
      <c r="N24" s="48"/>
      <c r="O24" s="30"/>
      <c r="P24" s="27"/>
      <c r="Q24" s="27"/>
      <c r="R24" s="28"/>
      <c r="S24" s="9"/>
      <c r="T24" s="9"/>
      <c r="U24" s="9"/>
      <c r="V24" s="9"/>
      <c r="W24" s="55"/>
      <c r="X24" s="59"/>
      <c r="Y24" s="9"/>
      <c r="Z24" s="8"/>
      <c r="AA24" s="8"/>
      <c r="AB24" s="8"/>
      <c r="AC24" s="8"/>
      <c r="AD24" s="8"/>
      <c r="AE24" s="8"/>
      <c r="AF24" s="8"/>
    </row>
    <row r="25" spans="1:32" s="8" customFormat="1" ht="27" hidden="1" customHeight="1" x14ac:dyDescent="0.25">
      <c r="A25" s="17">
        <v>1</v>
      </c>
      <c r="B25" s="17">
        <v>5340201</v>
      </c>
      <c r="C25" s="9" t="s">
        <v>6</v>
      </c>
      <c r="D25" s="17">
        <v>35</v>
      </c>
      <c r="E25" s="17">
        <v>70</v>
      </c>
      <c r="F25" s="17">
        <v>15</v>
      </c>
      <c r="G25" s="17">
        <v>20</v>
      </c>
      <c r="H25" s="17">
        <v>0</v>
      </c>
      <c r="I25" s="17">
        <v>40</v>
      </c>
      <c r="J25" s="42">
        <f>SUM(D25+F25+H25)</f>
        <v>50</v>
      </c>
      <c r="K25" s="49">
        <f>SUM(E25+G25+I25)</f>
        <v>130</v>
      </c>
      <c r="L25" s="22">
        <f>J25+K25</f>
        <v>180</v>
      </c>
      <c r="M25" s="45">
        <v>19</v>
      </c>
      <c r="N25" s="52">
        <v>0</v>
      </c>
      <c r="O25" s="10">
        <f>M25+N25</f>
        <v>19</v>
      </c>
      <c r="P25" s="17"/>
      <c r="Q25" s="19" t="s">
        <v>38</v>
      </c>
      <c r="R25" s="19"/>
      <c r="S25" s="37"/>
      <c r="T25" s="37"/>
      <c r="U25" s="37"/>
      <c r="V25" s="37"/>
      <c r="W25" s="54"/>
      <c r="X25" s="58"/>
      <c r="Y25" s="37"/>
      <c r="Z25" s="6"/>
      <c r="AA25" s="6"/>
      <c r="AB25" s="6"/>
      <c r="AC25" s="6"/>
      <c r="AD25" s="6"/>
      <c r="AE25" s="6"/>
      <c r="AF25" s="6"/>
    </row>
    <row r="26" spans="1:32" s="8" customFormat="1" ht="27" hidden="1" customHeight="1" x14ac:dyDescent="0.25">
      <c r="A26" s="17">
        <v>2</v>
      </c>
      <c r="B26" s="17">
        <v>5340302</v>
      </c>
      <c r="C26" s="9" t="s">
        <v>7</v>
      </c>
      <c r="D26" s="17">
        <v>35</v>
      </c>
      <c r="E26" s="17">
        <v>70</v>
      </c>
      <c r="F26" s="17">
        <v>15</v>
      </c>
      <c r="G26" s="17">
        <v>20</v>
      </c>
      <c r="H26" s="17">
        <v>0</v>
      </c>
      <c r="I26" s="17">
        <v>40</v>
      </c>
      <c r="J26" s="42">
        <f t="shared" ref="J26:J27" si="5">SUM(D26+F26+H26)</f>
        <v>50</v>
      </c>
      <c r="K26" s="49">
        <f t="shared" ref="K26:K27" si="6">SUM(E26+G26+I26)</f>
        <v>130</v>
      </c>
      <c r="L26" s="22">
        <f t="shared" ref="L26:L27" si="7">J26+K26</f>
        <v>180</v>
      </c>
      <c r="M26" s="45">
        <v>69</v>
      </c>
      <c r="N26" s="52">
        <v>115</v>
      </c>
      <c r="O26" s="10">
        <f t="shared" ref="O26:O27" si="8">M26+N26</f>
        <v>184</v>
      </c>
      <c r="P26" s="17"/>
      <c r="Q26" s="19" t="s">
        <v>38</v>
      </c>
      <c r="R26" s="19"/>
      <c r="S26" s="9"/>
      <c r="T26" s="9"/>
      <c r="U26" s="9"/>
      <c r="V26" s="9"/>
      <c r="W26" s="55"/>
      <c r="X26" s="59"/>
      <c r="Y26" s="9"/>
    </row>
    <row r="27" spans="1:32" s="8" customFormat="1" ht="30.75" hidden="1" customHeight="1" x14ac:dyDescent="0.25">
      <c r="A27" s="17">
        <v>3</v>
      </c>
      <c r="B27" s="17">
        <v>5340417</v>
      </c>
      <c r="C27" s="11" t="s">
        <v>8</v>
      </c>
      <c r="D27" s="16">
        <v>35</v>
      </c>
      <c r="E27" s="16">
        <v>70</v>
      </c>
      <c r="F27" s="17">
        <v>15</v>
      </c>
      <c r="G27" s="17">
        <v>20</v>
      </c>
      <c r="H27" s="17">
        <v>0</v>
      </c>
      <c r="I27" s="17">
        <v>40</v>
      </c>
      <c r="J27" s="42">
        <f t="shared" si="5"/>
        <v>50</v>
      </c>
      <c r="K27" s="49">
        <f t="shared" si="6"/>
        <v>130</v>
      </c>
      <c r="L27" s="22">
        <f t="shared" si="7"/>
        <v>180</v>
      </c>
      <c r="M27" s="45">
        <v>101</v>
      </c>
      <c r="N27" s="52">
        <v>96</v>
      </c>
      <c r="O27" s="10">
        <f t="shared" si="8"/>
        <v>197</v>
      </c>
      <c r="P27" s="17"/>
      <c r="Q27" s="19"/>
      <c r="R27" s="19"/>
      <c r="S27" s="9"/>
      <c r="T27" s="9"/>
      <c r="U27" s="9"/>
      <c r="V27" s="9"/>
      <c r="W27" s="55"/>
      <c r="X27" s="59"/>
      <c r="Y27" s="9"/>
    </row>
    <row r="28" spans="1:32" s="6" customFormat="1" ht="27" customHeight="1" x14ac:dyDescent="0.25">
      <c r="A28" s="7" t="s">
        <v>32</v>
      </c>
      <c r="B28" s="26"/>
      <c r="C28" s="27"/>
      <c r="D28" s="27"/>
      <c r="E28" s="27"/>
      <c r="F28" s="27"/>
      <c r="G28" s="27"/>
      <c r="H28" s="27"/>
      <c r="I28" s="27"/>
      <c r="J28" s="41"/>
      <c r="K28" s="48"/>
      <c r="L28" s="27"/>
      <c r="M28" s="41"/>
      <c r="N28" s="48"/>
      <c r="O28" s="30"/>
      <c r="P28" s="27"/>
      <c r="Q28" s="27"/>
      <c r="R28" s="28"/>
      <c r="S28" s="9"/>
      <c r="T28" s="9"/>
      <c r="U28" s="9"/>
      <c r="V28" s="9"/>
      <c r="W28" s="55"/>
      <c r="X28" s="59"/>
      <c r="Y28" s="9"/>
      <c r="Z28" s="8"/>
      <c r="AA28" s="8"/>
      <c r="AB28" s="8"/>
      <c r="AC28" s="8"/>
      <c r="AD28" s="8"/>
      <c r="AE28" s="8"/>
      <c r="AF28" s="8"/>
    </row>
    <row r="29" spans="1:32" s="8" customFormat="1" ht="27" customHeight="1" x14ac:dyDescent="0.25">
      <c r="A29" s="17">
        <v>1</v>
      </c>
      <c r="B29" s="17">
        <v>5510201</v>
      </c>
      <c r="C29" s="9" t="s">
        <v>9</v>
      </c>
      <c r="D29" s="17">
        <v>35</v>
      </c>
      <c r="E29" s="17">
        <v>50</v>
      </c>
      <c r="F29" s="17">
        <v>15</v>
      </c>
      <c r="G29" s="17">
        <v>90</v>
      </c>
      <c r="H29" s="17">
        <v>0</v>
      </c>
      <c r="I29" s="17">
        <v>40</v>
      </c>
      <c r="J29" s="42">
        <f>SUM(D29+F29+H29)</f>
        <v>50</v>
      </c>
      <c r="K29" s="49">
        <f>SUM(E29+G29+I29)</f>
        <v>180</v>
      </c>
      <c r="L29" s="22">
        <f>J29+K29</f>
        <v>230</v>
      </c>
      <c r="M29" s="45">
        <v>77</v>
      </c>
      <c r="N29" s="52">
        <v>566</v>
      </c>
      <c r="O29" s="10">
        <f>M29+N29</f>
        <v>643</v>
      </c>
      <c r="P29" s="36">
        <f>O29/L29%</f>
        <v>279.56521739130437</v>
      </c>
      <c r="Q29" s="17" t="s">
        <v>38</v>
      </c>
      <c r="R29" s="17"/>
      <c r="S29" s="38">
        <f>O29-L29</f>
        <v>413</v>
      </c>
      <c r="T29" s="9">
        <f>M29-J29</f>
        <v>27</v>
      </c>
      <c r="U29" s="9">
        <f>N29-K29</f>
        <v>386</v>
      </c>
      <c r="V29" s="9">
        <f>(T29/20)+(U29/10)</f>
        <v>39.950000000000003</v>
      </c>
      <c r="W29" s="55">
        <v>40</v>
      </c>
      <c r="X29" s="59">
        <v>360</v>
      </c>
      <c r="Y29" s="9">
        <f>((X29*2)+W29)/25</f>
        <v>30.4</v>
      </c>
    </row>
    <row r="30" spans="1:32" s="8" customFormat="1" ht="27" hidden="1" customHeight="1" x14ac:dyDescent="0.25">
      <c r="A30" s="17">
        <v>2</v>
      </c>
      <c r="B30" s="17">
        <v>5510212</v>
      </c>
      <c r="C30" s="9" t="s">
        <v>10</v>
      </c>
      <c r="D30" s="17">
        <v>35</v>
      </c>
      <c r="E30" s="17">
        <v>0</v>
      </c>
      <c r="F30" s="17">
        <v>15</v>
      </c>
      <c r="G30" s="17">
        <v>0</v>
      </c>
      <c r="H30" s="17">
        <v>30</v>
      </c>
      <c r="I30" s="17">
        <v>0</v>
      </c>
      <c r="J30" s="42">
        <f t="shared" ref="J30:J34" si="9">SUM(D30+F30+H30)</f>
        <v>80</v>
      </c>
      <c r="K30" s="49">
        <f t="shared" ref="K30:K34" si="10">SUM(E30+G30+I30)</f>
        <v>0</v>
      </c>
      <c r="L30" s="22">
        <f t="shared" ref="L30:L34" si="11">J30+K30</f>
        <v>80</v>
      </c>
      <c r="M30" s="45">
        <v>0</v>
      </c>
      <c r="N30" s="52">
        <v>0</v>
      </c>
      <c r="O30" s="10">
        <f t="shared" ref="O30:O34" si="12">M30+N30</f>
        <v>0</v>
      </c>
      <c r="P30" s="17"/>
      <c r="Q30" s="17" t="s">
        <v>38</v>
      </c>
      <c r="R30" s="17"/>
      <c r="S30" s="9"/>
      <c r="T30" s="9"/>
      <c r="U30" s="9"/>
      <c r="V30" s="9"/>
      <c r="W30" s="55"/>
      <c r="X30" s="59"/>
      <c r="Y30" s="9"/>
    </row>
    <row r="31" spans="1:32" s="8" customFormat="1" ht="27" hidden="1" customHeight="1" x14ac:dyDescent="0.25">
      <c r="A31" s="17">
        <v>3</v>
      </c>
      <c r="B31" s="17"/>
      <c r="C31" s="9" t="s">
        <v>11</v>
      </c>
      <c r="D31" s="17">
        <v>0</v>
      </c>
      <c r="E31" s="17">
        <v>35</v>
      </c>
      <c r="F31" s="17">
        <v>0</v>
      </c>
      <c r="G31" s="17">
        <v>60</v>
      </c>
      <c r="H31" s="17">
        <v>0</v>
      </c>
      <c r="I31" s="17">
        <v>15</v>
      </c>
      <c r="J31" s="42">
        <f t="shared" si="9"/>
        <v>0</v>
      </c>
      <c r="K31" s="49">
        <f t="shared" si="10"/>
        <v>110</v>
      </c>
      <c r="L31" s="22">
        <f t="shared" si="11"/>
        <v>110</v>
      </c>
      <c r="M31" s="45">
        <v>0</v>
      </c>
      <c r="N31" s="52">
        <v>86</v>
      </c>
      <c r="O31" s="10">
        <f t="shared" si="12"/>
        <v>86</v>
      </c>
      <c r="P31" s="17"/>
      <c r="Q31" s="17"/>
      <c r="R31" s="17"/>
      <c r="S31" s="9"/>
      <c r="T31" s="9"/>
      <c r="U31" s="9"/>
      <c r="V31" s="9"/>
      <c r="W31" s="55"/>
      <c r="X31" s="59"/>
      <c r="Y31" s="9"/>
    </row>
    <row r="32" spans="1:32" s="8" customFormat="1" ht="27" hidden="1" customHeight="1" x14ac:dyDescent="0.25">
      <c r="A32" s="17">
        <v>4</v>
      </c>
      <c r="B32" s="17"/>
      <c r="C32" s="9" t="s">
        <v>47</v>
      </c>
      <c r="D32" s="17">
        <v>50</v>
      </c>
      <c r="E32" s="17">
        <v>0</v>
      </c>
      <c r="F32" s="17">
        <v>0</v>
      </c>
      <c r="G32" s="17">
        <v>0</v>
      </c>
      <c r="H32" s="17">
        <v>30</v>
      </c>
      <c r="I32" s="17">
        <v>0</v>
      </c>
      <c r="J32" s="42">
        <f t="shared" si="9"/>
        <v>80</v>
      </c>
      <c r="K32" s="49">
        <f t="shared" si="10"/>
        <v>0</v>
      </c>
      <c r="L32" s="22">
        <f t="shared" si="11"/>
        <v>80</v>
      </c>
      <c r="M32" s="45">
        <v>48</v>
      </c>
      <c r="N32" s="52">
        <v>0</v>
      </c>
      <c r="O32" s="10">
        <f t="shared" si="12"/>
        <v>48</v>
      </c>
      <c r="P32" s="17"/>
      <c r="Q32" s="17"/>
      <c r="R32" s="17"/>
      <c r="S32" s="37"/>
      <c r="T32" s="37"/>
      <c r="U32" s="37"/>
      <c r="V32" s="37"/>
      <c r="W32" s="54"/>
      <c r="X32" s="58"/>
      <c r="Y32" s="37"/>
      <c r="Z32" s="6"/>
      <c r="AA32" s="6"/>
      <c r="AB32" s="6"/>
      <c r="AC32" s="6"/>
      <c r="AD32" s="6"/>
      <c r="AE32" s="6"/>
      <c r="AF32" s="6"/>
    </row>
    <row r="33" spans="1:32" s="8" customFormat="1" ht="30.75" hidden="1" customHeight="1" x14ac:dyDescent="0.25">
      <c r="A33" s="17">
        <v>5</v>
      </c>
      <c r="B33" s="17">
        <v>5520155</v>
      </c>
      <c r="C33" s="11" t="s">
        <v>13</v>
      </c>
      <c r="D33" s="16">
        <v>35</v>
      </c>
      <c r="E33" s="16">
        <v>35</v>
      </c>
      <c r="F33" s="17">
        <v>15</v>
      </c>
      <c r="G33" s="17">
        <v>30</v>
      </c>
      <c r="H33" s="17">
        <v>0</v>
      </c>
      <c r="I33" s="17">
        <v>30</v>
      </c>
      <c r="J33" s="42">
        <f t="shared" si="9"/>
        <v>50</v>
      </c>
      <c r="K33" s="49">
        <f t="shared" si="10"/>
        <v>95</v>
      </c>
      <c r="L33" s="22">
        <f t="shared" si="11"/>
        <v>145</v>
      </c>
      <c r="M33" s="45">
        <v>0</v>
      </c>
      <c r="N33" s="52">
        <v>39</v>
      </c>
      <c r="O33" s="10">
        <f t="shared" si="12"/>
        <v>39</v>
      </c>
      <c r="P33" s="17"/>
      <c r="Q33" s="17" t="s">
        <v>38</v>
      </c>
      <c r="R33" s="17"/>
      <c r="S33" s="9"/>
      <c r="T33" s="9"/>
      <c r="U33" s="9"/>
      <c r="V33" s="9"/>
      <c r="W33" s="55"/>
      <c r="X33" s="59"/>
      <c r="Y33" s="9"/>
    </row>
    <row r="34" spans="1:32" s="8" customFormat="1" ht="27" hidden="1" customHeight="1" x14ac:dyDescent="0.25">
      <c r="A34" s="17">
        <v>6</v>
      </c>
      <c r="B34" s="17">
        <v>5520121</v>
      </c>
      <c r="C34" s="9" t="s">
        <v>12</v>
      </c>
      <c r="D34" s="17">
        <v>50</v>
      </c>
      <c r="E34" s="17">
        <v>50</v>
      </c>
      <c r="F34" s="17">
        <v>0</v>
      </c>
      <c r="G34" s="17">
        <v>0</v>
      </c>
      <c r="H34" s="17">
        <v>0</v>
      </c>
      <c r="I34" s="17">
        <v>40</v>
      </c>
      <c r="J34" s="42">
        <f t="shared" si="9"/>
        <v>50</v>
      </c>
      <c r="K34" s="49">
        <f t="shared" si="10"/>
        <v>90</v>
      </c>
      <c r="L34" s="22">
        <f t="shared" si="11"/>
        <v>140</v>
      </c>
      <c r="M34" s="45">
        <v>0</v>
      </c>
      <c r="N34" s="52">
        <v>40</v>
      </c>
      <c r="O34" s="10">
        <f t="shared" si="12"/>
        <v>40</v>
      </c>
      <c r="P34" s="17"/>
      <c r="Q34" s="17" t="s">
        <v>38</v>
      </c>
      <c r="R34" s="17"/>
      <c r="S34" s="9"/>
      <c r="T34" s="9"/>
      <c r="U34" s="9"/>
      <c r="V34" s="9"/>
      <c r="W34" s="55"/>
      <c r="X34" s="59"/>
      <c r="Y34" s="9"/>
    </row>
    <row r="35" spans="1:32" s="6" customFormat="1" ht="27" customHeight="1" x14ac:dyDescent="0.25">
      <c r="A35" s="26" t="s">
        <v>33</v>
      </c>
      <c r="B35" s="27"/>
      <c r="C35" s="27"/>
      <c r="D35" s="27"/>
      <c r="E35" s="27"/>
      <c r="F35" s="27"/>
      <c r="G35" s="27"/>
      <c r="H35" s="27"/>
      <c r="I35" s="27"/>
      <c r="J35" s="41"/>
      <c r="K35" s="48"/>
      <c r="L35" s="27"/>
      <c r="M35" s="41"/>
      <c r="N35" s="48"/>
      <c r="O35" s="30"/>
      <c r="P35" s="27"/>
      <c r="Q35" s="27"/>
      <c r="R35" s="28"/>
      <c r="S35" s="9"/>
      <c r="T35" s="9"/>
      <c r="U35" s="9"/>
      <c r="V35" s="9"/>
      <c r="W35" s="55"/>
      <c r="X35" s="59"/>
      <c r="Y35" s="9"/>
      <c r="Z35" s="8"/>
      <c r="AA35" s="8"/>
      <c r="AB35" s="8"/>
      <c r="AC35" s="8"/>
      <c r="AD35" s="8"/>
      <c r="AE35" s="8"/>
      <c r="AF35" s="8"/>
    </row>
    <row r="36" spans="1:32" s="8" customFormat="1" ht="27" customHeight="1" x14ac:dyDescent="0.25">
      <c r="A36" s="17">
        <v>1</v>
      </c>
      <c r="B36" s="17">
        <v>5510216</v>
      </c>
      <c r="C36" s="9" t="s">
        <v>14</v>
      </c>
      <c r="D36" s="17">
        <v>50</v>
      </c>
      <c r="E36" s="17">
        <v>150</v>
      </c>
      <c r="F36" s="17">
        <v>60</v>
      </c>
      <c r="G36" s="17">
        <v>180</v>
      </c>
      <c r="H36" s="17">
        <v>35</v>
      </c>
      <c r="I36" s="17">
        <v>70</v>
      </c>
      <c r="J36" s="42">
        <f>SUM(D36+F36+H36)</f>
        <v>145</v>
      </c>
      <c r="K36" s="49">
        <f>SUM(E36+G36+I36)</f>
        <v>400</v>
      </c>
      <c r="L36" s="22">
        <f>J36+K36</f>
        <v>545</v>
      </c>
      <c r="M36" s="45">
        <v>402</v>
      </c>
      <c r="N36" s="52">
        <v>1177</v>
      </c>
      <c r="O36" s="10">
        <f>M36+N36</f>
        <v>1579</v>
      </c>
      <c r="P36" s="36">
        <f>O36/L36%</f>
        <v>289.7247706422018</v>
      </c>
      <c r="Q36" s="17" t="s">
        <v>38</v>
      </c>
      <c r="R36" s="17"/>
      <c r="S36" s="38">
        <f>O36-L36</f>
        <v>1034</v>
      </c>
      <c r="T36" s="9">
        <f>M36-J36</f>
        <v>257</v>
      </c>
      <c r="U36" s="9">
        <f>N36-K36</f>
        <v>777</v>
      </c>
      <c r="V36" s="9">
        <f>(T36/20)+(U36/10)</f>
        <v>90.55</v>
      </c>
      <c r="W36" s="55">
        <v>240</v>
      </c>
      <c r="X36" s="59">
        <v>730</v>
      </c>
      <c r="Y36" s="9">
        <f>((X36*2)+W36)/25</f>
        <v>68</v>
      </c>
      <c r="Z36" s="6">
        <f>((X36*2)+W36)/25</f>
        <v>68</v>
      </c>
      <c r="AA36" s="6"/>
      <c r="AB36" s="6"/>
      <c r="AC36" s="6"/>
      <c r="AD36" s="6"/>
      <c r="AE36" s="6"/>
      <c r="AF36" s="6"/>
    </row>
    <row r="37" spans="1:32" s="6" customFormat="1" ht="27" customHeight="1" x14ac:dyDescent="0.25">
      <c r="A37" s="26" t="s">
        <v>34</v>
      </c>
      <c r="B37" s="27"/>
      <c r="C37" s="27"/>
      <c r="D37" s="27"/>
      <c r="E37" s="27"/>
      <c r="F37" s="27"/>
      <c r="G37" s="27"/>
      <c r="H37" s="27"/>
      <c r="I37" s="27"/>
      <c r="J37" s="41"/>
      <c r="K37" s="48"/>
      <c r="L37" s="27"/>
      <c r="M37" s="41"/>
      <c r="N37" s="48"/>
      <c r="O37" s="30"/>
      <c r="P37" s="27"/>
      <c r="Q37" s="27"/>
      <c r="R37" s="28"/>
      <c r="S37" s="9"/>
      <c r="T37" s="9"/>
      <c r="U37" s="9"/>
      <c r="V37" s="9"/>
      <c r="W37" s="55"/>
      <c r="X37" s="59"/>
      <c r="Y37" s="9"/>
      <c r="Z37" s="8"/>
      <c r="AA37" s="8"/>
      <c r="AB37" s="8"/>
      <c r="AC37" s="8"/>
      <c r="AD37" s="8"/>
      <c r="AE37" s="8"/>
      <c r="AF37" s="8"/>
    </row>
    <row r="38" spans="1:32" s="8" customFormat="1" ht="27" hidden="1" customHeight="1" x14ac:dyDescent="0.25">
      <c r="A38" s="17">
        <v>1</v>
      </c>
      <c r="B38" s="17">
        <v>5510211</v>
      </c>
      <c r="C38" s="9" t="s">
        <v>15</v>
      </c>
      <c r="D38" s="17">
        <v>50</v>
      </c>
      <c r="E38" s="17">
        <v>70</v>
      </c>
      <c r="F38" s="17">
        <v>0</v>
      </c>
      <c r="G38" s="17">
        <v>0</v>
      </c>
      <c r="H38" s="17">
        <v>0</v>
      </c>
      <c r="I38" s="17">
        <v>50</v>
      </c>
      <c r="J38" s="42">
        <f>SUM(D38+F38+H38)</f>
        <v>50</v>
      </c>
      <c r="K38" s="49">
        <f>SUM(E38+G38+I38)</f>
        <v>120</v>
      </c>
      <c r="L38" s="22">
        <f>J38+K38</f>
        <v>170</v>
      </c>
      <c r="M38" s="45">
        <v>0</v>
      </c>
      <c r="N38" s="52">
        <v>84</v>
      </c>
      <c r="O38" s="10">
        <f>M38+N38</f>
        <v>84</v>
      </c>
      <c r="P38" s="17"/>
      <c r="Q38" s="17" t="s">
        <v>38</v>
      </c>
      <c r="R38" s="17"/>
      <c r="S38" s="9"/>
      <c r="T38" s="9"/>
      <c r="U38" s="9"/>
      <c r="V38" s="9"/>
      <c r="W38" s="55"/>
      <c r="X38" s="59"/>
      <c r="Y38" s="9"/>
    </row>
    <row r="39" spans="1:32" s="8" customFormat="1" ht="30.75" customHeight="1" x14ac:dyDescent="0.25">
      <c r="A39" s="17">
        <v>2</v>
      </c>
      <c r="B39" s="17">
        <v>5520205</v>
      </c>
      <c r="C39" s="11" t="s">
        <v>17</v>
      </c>
      <c r="D39" s="16">
        <v>25</v>
      </c>
      <c r="E39" s="16">
        <v>25</v>
      </c>
      <c r="F39" s="17">
        <v>15</v>
      </c>
      <c r="G39" s="17">
        <v>30</v>
      </c>
      <c r="H39" s="17">
        <v>10</v>
      </c>
      <c r="I39" s="17">
        <v>20</v>
      </c>
      <c r="J39" s="42">
        <f t="shared" ref="J39:J41" si="13">SUM(D39+F39+H39)</f>
        <v>50</v>
      </c>
      <c r="K39" s="49">
        <f t="shared" ref="K39:K41" si="14">SUM(E39+G39+I39)</f>
        <v>75</v>
      </c>
      <c r="L39" s="22">
        <f t="shared" ref="L39:L41" si="15">J39+K39</f>
        <v>125</v>
      </c>
      <c r="M39" s="45">
        <v>46</v>
      </c>
      <c r="N39" s="52">
        <v>109</v>
      </c>
      <c r="O39" s="10">
        <f t="shared" ref="O39:O41" si="16">M39+N39</f>
        <v>155</v>
      </c>
      <c r="P39" s="36">
        <f>O39/L39%</f>
        <v>124</v>
      </c>
      <c r="Q39" s="17" t="s">
        <v>38</v>
      </c>
      <c r="R39" s="17"/>
      <c r="S39" s="38">
        <f>O39-L39</f>
        <v>30</v>
      </c>
      <c r="T39" s="9">
        <f>M39-J39</f>
        <v>-4</v>
      </c>
      <c r="U39" s="9">
        <f>N39-K39</f>
        <v>34</v>
      </c>
      <c r="V39" s="9">
        <f>(T39/20)+(U39/10)</f>
        <v>3.1999999999999997</v>
      </c>
      <c r="W39" s="55">
        <v>0</v>
      </c>
      <c r="X39" s="59">
        <v>30</v>
      </c>
      <c r="Y39" s="9">
        <f>((X39*2)+W39)/25</f>
        <v>2.4</v>
      </c>
      <c r="Z39" s="6"/>
      <c r="AA39" s="6"/>
      <c r="AB39" s="6"/>
      <c r="AC39" s="6"/>
      <c r="AD39" s="6"/>
      <c r="AE39" s="6"/>
      <c r="AF39" s="6"/>
    </row>
    <row r="40" spans="1:32" s="8" customFormat="1" ht="27" customHeight="1" x14ac:dyDescent="0.25">
      <c r="A40" s="17">
        <v>3</v>
      </c>
      <c r="B40" s="17">
        <v>5520255</v>
      </c>
      <c r="C40" s="11" t="s">
        <v>18</v>
      </c>
      <c r="D40" s="16">
        <v>25</v>
      </c>
      <c r="E40" s="16">
        <v>25</v>
      </c>
      <c r="F40" s="17">
        <v>20</v>
      </c>
      <c r="G40" s="17">
        <v>30</v>
      </c>
      <c r="H40" s="17">
        <v>10</v>
      </c>
      <c r="I40" s="17">
        <v>20</v>
      </c>
      <c r="J40" s="42">
        <f t="shared" si="13"/>
        <v>55</v>
      </c>
      <c r="K40" s="49">
        <f t="shared" si="14"/>
        <v>75</v>
      </c>
      <c r="L40" s="22">
        <f t="shared" si="15"/>
        <v>130</v>
      </c>
      <c r="M40" s="45">
        <v>131</v>
      </c>
      <c r="N40" s="52">
        <v>178</v>
      </c>
      <c r="O40" s="10">
        <f t="shared" si="16"/>
        <v>309</v>
      </c>
      <c r="P40" s="36">
        <f>O40/L40%</f>
        <v>237.69230769230768</v>
      </c>
      <c r="Q40" s="17" t="s">
        <v>38</v>
      </c>
      <c r="R40" s="17"/>
      <c r="S40" s="38">
        <f>O40-L40</f>
        <v>179</v>
      </c>
      <c r="T40" s="9">
        <f>M40-J40</f>
        <v>76</v>
      </c>
      <c r="U40" s="9">
        <f>N40-K40</f>
        <v>103</v>
      </c>
      <c r="V40" s="9">
        <f>(T40/20)+(U40/10)</f>
        <v>14.100000000000001</v>
      </c>
      <c r="W40" s="55">
        <v>80</v>
      </c>
      <c r="X40" s="59">
        <v>130</v>
      </c>
      <c r="Y40" s="9">
        <f>((X40*2)+W40)/25</f>
        <v>13.6</v>
      </c>
    </row>
    <row r="41" spans="1:32" s="8" customFormat="1" ht="27" hidden="1" customHeight="1" x14ac:dyDescent="0.25">
      <c r="A41" s="17">
        <v>4</v>
      </c>
      <c r="B41" s="17">
        <v>5520114</v>
      </c>
      <c r="C41" s="9" t="s">
        <v>16</v>
      </c>
      <c r="D41" s="17">
        <v>60</v>
      </c>
      <c r="E41" s="17">
        <v>50</v>
      </c>
      <c r="F41" s="17">
        <v>0</v>
      </c>
      <c r="G41" s="17">
        <v>0</v>
      </c>
      <c r="H41" s="17">
        <v>0</v>
      </c>
      <c r="I41" s="17">
        <v>40</v>
      </c>
      <c r="J41" s="42">
        <f t="shared" si="13"/>
        <v>60</v>
      </c>
      <c r="K41" s="49">
        <f t="shared" si="14"/>
        <v>90</v>
      </c>
      <c r="L41" s="22">
        <f t="shared" si="15"/>
        <v>150</v>
      </c>
      <c r="M41" s="45">
        <v>0</v>
      </c>
      <c r="N41" s="52">
        <v>0</v>
      </c>
      <c r="O41" s="10">
        <f t="shared" si="16"/>
        <v>0</v>
      </c>
      <c r="P41" s="17"/>
      <c r="Q41" s="17" t="s">
        <v>38</v>
      </c>
      <c r="R41" s="17"/>
      <c r="S41" s="9"/>
      <c r="T41" s="9"/>
      <c r="U41" s="9"/>
      <c r="V41" s="9"/>
      <c r="W41" s="55"/>
      <c r="X41" s="59"/>
      <c r="Y41" s="9"/>
    </row>
    <row r="42" spans="1:32" s="6" customFormat="1" ht="27" customHeight="1" x14ac:dyDescent="0.25">
      <c r="A42" s="7" t="s">
        <v>35</v>
      </c>
      <c r="B42" s="26"/>
      <c r="C42" s="27"/>
      <c r="D42" s="27"/>
      <c r="E42" s="27"/>
      <c r="F42" s="27"/>
      <c r="G42" s="27"/>
      <c r="H42" s="27"/>
      <c r="I42" s="27"/>
      <c r="J42" s="41"/>
      <c r="K42" s="48"/>
      <c r="L42" s="27"/>
      <c r="M42" s="41"/>
      <c r="N42" s="48"/>
      <c r="O42" s="30"/>
      <c r="P42" s="27"/>
      <c r="Q42" s="27"/>
      <c r="R42" s="28"/>
      <c r="S42" s="9"/>
      <c r="T42" s="9"/>
      <c r="U42" s="9"/>
      <c r="V42" s="9"/>
      <c r="W42" s="55"/>
      <c r="X42" s="59"/>
      <c r="Y42" s="9"/>
      <c r="Z42" s="8"/>
      <c r="AA42" s="8"/>
      <c r="AB42" s="8"/>
      <c r="AC42" s="8"/>
      <c r="AD42" s="8"/>
      <c r="AE42" s="8"/>
      <c r="AF42" s="8"/>
    </row>
    <row r="43" spans="1:32" s="8" customFormat="1" ht="33" customHeight="1" x14ac:dyDescent="0.25">
      <c r="A43" s="17">
        <v>1</v>
      </c>
      <c r="B43" s="17">
        <v>5510303</v>
      </c>
      <c r="C43" s="11" t="s">
        <v>19</v>
      </c>
      <c r="D43" s="16">
        <v>30</v>
      </c>
      <c r="E43" s="16">
        <v>50</v>
      </c>
      <c r="F43" s="17">
        <v>15</v>
      </c>
      <c r="G43" s="17">
        <v>60</v>
      </c>
      <c r="H43" s="17">
        <v>10</v>
      </c>
      <c r="I43" s="17">
        <v>20</v>
      </c>
      <c r="J43" s="42">
        <f>SUM(D43+F43+H43)</f>
        <v>55</v>
      </c>
      <c r="K43" s="49">
        <f>SUM(E43+G43+I43)</f>
        <v>130</v>
      </c>
      <c r="L43" s="22">
        <f>J43+K43</f>
        <v>185</v>
      </c>
      <c r="M43" s="45">
        <v>58</v>
      </c>
      <c r="N43" s="52">
        <v>273</v>
      </c>
      <c r="O43" s="10">
        <f>M43+N43</f>
        <v>331</v>
      </c>
      <c r="P43" s="36">
        <f>O43/L43%</f>
        <v>178.91891891891891</v>
      </c>
      <c r="Q43" s="17" t="s">
        <v>38</v>
      </c>
      <c r="R43" s="17"/>
      <c r="S43" s="38">
        <f>O43-L43</f>
        <v>146</v>
      </c>
      <c r="T43" s="9">
        <f>M43-J43</f>
        <v>3</v>
      </c>
      <c r="U43" s="9">
        <f>N43-K43</f>
        <v>143</v>
      </c>
      <c r="V43" s="9">
        <f>(T43/20)+(U43/10)</f>
        <v>14.450000000000001</v>
      </c>
      <c r="W43" s="55">
        <v>20</v>
      </c>
      <c r="X43" s="59">
        <v>150</v>
      </c>
      <c r="Y43" s="9">
        <f>((X43*2)+W43)/25</f>
        <v>12.8</v>
      </c>
    </row>
    <row r="44" spans="1:32" s="8" customFormat="1" ht="33" hidden="1" customHeight="1" x14ac:dyDescent="0.25">
      <c r="A44" s="17">
        <v>2</v>
      </c>
      <c r="B44" s="17">
        <v>5510305</v>
      </c>
      <c r="C44" s="11" t="s">
        <v>27</v>
      </c>
      <c r="D44" s="16">
        <v>30</v>
      </c>
      <c r="E44" s="16">
        <v>0</v>
      </c>
      <c r="F44" s="17">
        <v>15</v>
      </c>
      <c r="G44" s="17">
        <v>0</v>
      </c>
      <c r="H44" s="17">
        <v>10</v>
      </c>
      <c r="I44" s="17">
        <v>0</v>
      </c>
      <c r="J44" s="42">
        <f t="shared" ref="J44:J49" si="17">SUM(D44+F44+H44)</f>
        <v>55</v>
      </c>
      <c r="K44" s="49">
        <f t="shared" ref="K44:K49" si="18">SUM(E44+G44+I44)</f>
        <v>0</v>
      </c>
      <c r="L44" s="22">
        <f t="shared" ref="L44:L49" si="19">J44+K44</f>
        <v>55</v>
      </c>
      <c r="M44" s="45">
        <v>0</v>
      </c>
      <c r="N44" s="52">
        <v>0</v>
      </c>
      <c r="O44" s="10">
        <f t="shared" ref="O44:O49" si="20">M44+N44</f>
        <v>0</v>
      </c>
      <c r="P44" s="17"/>
      <c r="Q44" s="17" t="s">
        <v>38</v>
      </c>
      <c r="R44" s="17"/>
      <c r="S44" s="9"/>
      <c r="T44" s="9"/>
      <c r="U44" s="9"/>
      <c r="V44" s="9"/>
      <c r="W44" s="55"/>
      <c r="X44" s="59"/>
      <c r="Y44" s="9"/>
    </row>
    <row r="45" spans="1:32" s="8" customFormat="1" ht="33" hidden="1" customHeight="1" x14ac:dyDescent="0.25">
      <c r="A45" s="17">
        <v>3</v>
      </c>
      <c r="B45" s="17"/>
      <c r="C45" s="11" t="s">
        <v>28</v>
      </c>
      <c r="D45" s="16">
        <v>0</v>
      </c>
      <c r="E45" s="16">
        <v>30</v>
      </c>
      <c r="F45" s="17">
        <v>0</v>
      </c>
      <c r="G45" s="17">
        <v>45</v>
      </c>
      <c r="H45" s="17">
        <v>0</v>
      </c>
      <c r="I45" s="17">
        <v>20</v>
      </c>
      <c r="J45" s="42">
        <f t="shared" si="17"/>
        <v>0</v>
      </c>
      <c r="K45" s="49">
        <f t="shared" si="18"/>
        <v>95</v>
      </c>
      <c r="L45" s="22">
        <f t="shared" si="19"/>
        <v>95</v>
      </c>
      <c r="M45" s="45">
        <v>0</v>
      </c>
      <c r="N45" s="52">
        <v>102</v>
      </c>
      <c r="O45" s="10">
        <f t="shared" si="20"/>
        <v>102</v>
      </c>
      <c r="P45" s="17"/>
      <c r="Q45" s="17"/>
      <c r="R45" s="17"/>
      <c r="S45" s="9"/>
      <c r="T45" s="9"/>
      <c r="U45" s="9"/>
      <c r="V45" s="9"/>
      <c r="W45" s="55"/>
      <c r="X45" s="59"/>
      <c r="Y45" s="9"/>
    </row>
    <row r="46" spans="1:32" s="8" customFormat="1" ht="33" hidden="1" customHeight="1" x14ac:dyDescent="0.25">
      <c r="A46" s="17">
        <v>4</v>
      </c>
      <c r="B46" s="17">
        <v>5520217</v>
      </c>
      <c r="C46" s="11" t="s">
        <v>20</v>
      </c>
      <c r="D46" s="16">
        <v>70</v>
      </c>
      <c r="E46" s="16">
        <v>50</v>
      </c>
      <c r="F46" s="17">
        <v>0</v>
      </c>
      <c r="G46" s="17">
        <v>0</v>
      </c>
      <c r="H46" s="17">
        <v>0</v>
      </c>
      <c r="I46" s="17">
        <v>40</v>
      </c>
      <c r="J46" s="42">
        <f t="shared" si="17"/>
        <v>70</v>
      </c>
      <c r="K46" s="49">
        <f t="shared" si="18"/>
        <v>90</v>
      </c>
      <c r="L46" s="22">
        <f t="shared" si="19"/>
        <v>160</v>
      </c>
      <c r="M46" s="45">
        <v>0</v>
      </c>
      <c r="N46" s="52">
        <v>0</v>
      </c>
      <c r="O46" s="10">
        <f t="shared" si="20"/>
        <v>0</v>
      </c>
      <c r="P46" s="17"/>
      <c r="Q46" s="17" t="s">
        <v>38</v>
      </c>
      <c r="R46" s="17"/>
      <c r="S46" s="37"/>
      <c r="T46" s="37"/>
      <c r="U46" s="37"/>
      <c r="V46" s="37"/>
      <c r="W46" s="54"/>
      <c r="X46" s="58"/>
      <c r="Y46" s="37"/>
      <c r="Z46" s="6"/>
      <c r="AA46" s="6"/>
      <c r="AB46" s="6"/>
      <c r="AC46" s="6"/>
      <c r="AD46" s="6"/>
      <c r="AE46" s="6"/>
      <c r="AF46" s="6"/>
    </row>
    <row r="47" spans="1:32" s="8" customFormat="1" ht="27" hidden="1" customHeight="1" x14ac:dyDescent="0.25">
      <c r="A47" s="17">
        <v>5</v>
      </c>
      <c r="B47" s="17">
        <v>5520225</v>
      </c>
      <c r="C47" s="9" t="s">
        <v>21</v>
      </c>
      <c r="D47" s="17">
        <v>50</v>
      </c>
      <c r="E47" s="17">
        <v>50</v>
      </c>
      <c r="F47" s="17">
        <v>20</v>
      </c>
      <c r="G47" s="17">
        <v>40</v>
      </c>
      <c r="H47" s="17">
        <v>20</v>
      </c>
      <c r="I47" s="17">
        <v>40</v>
      </c>
      <c r="J47" s="42">
        <f t="shared" si="17"/>
        <v>90</v>
      </c>
      <c r="K47" s="49">
        <f t="shared" si="18"/>
        <v>130</v>
      </c>
      <c r="L47" s="22">
        <f t="shared" si="19"/>
        <v>220</v>
      </c>
      <c r="M47" s="45">
        <v>0</v>
      </c>
      <c r="N47" s="52">
        <v>0</v>
      </c>
      <c r="O47" s="10">
        <f t="shared" si="20"/>
        <v>0</v>
      </c>
      <c r="P47" s="17"/>
      <c r="Q47" s="17" t="s">
        <v>38</v>
      </c>
      <c r="R47" s="17"/>
      <c r="S47" s="9"/>
      <c r="T47" s="9"/>
      <c r="U47" s="9"/>
      <c r="V47" s="9"/>
      <c r="W47" s="55"/>
      <c r="X47" s="59"/>
      <c r="Y47" s="9"/>
    </row>
    <row r="48" spans="1:32" s="8" customFormat="1" ht="27" customHeight="1" x14ac:dyDescent="0.25">
      <c r="A48" s="17">
        <v>6</v>
      </c>
      <c r="B48" s="17">
        <v>5520227</v>
      </c>
      <c r="C48" s="9" t="s">
        <v>22</v>
      </c>
      <c r="D48" s="17">
        <v>50</v>
      </c>
      <c r="E48" s="17">
        <v>50</v>
      </c>
      <c r="F48" s="16">
        <v>25</v>
      </c>
      <c r="G48" s="16">
        <v>60</v>
      </c>
      <c r="H48" s="17">
        <v>20</v>
      </c>
      <c r="I48" s="17">
        <v>40</v>
      </c>
      <c r="J48" s="42">
        <f t="shared" si="17"/>
        <v>95</v>
      </c>
      <c r="K48" s="49">
        <f t="shared" si="18"/>
        <v>150</v>
      </c>
      <c r="L48" s="22">
        <f t="shared" si="19"/>
        <v>245</v>
      </c>
      <c r="M48" s="46">
        <v>149</v>
      </c>
      <c r="N48" s="52">
        <v>250</v>
      </c>
      <c r="O48" s="10">
        <f t="shared" si="20"/>
        <v>399</v>
      </c>
      <c r="P48" s="36">
        <f>O48/L48%</f>
        <v>162.85714285714283</v>
      </c>
      <c r="Q48" s="17" t="s">
        <v>38</v>
      </c>
      <c r="R48" s="17"/>
      <c r="S48" s="38">
        <f>O48-L48</f>
        <v>154</v>
      </c>
      <c r="T48" s="9">
        <f>M48-J48</f>
        <v>54</v>
      </c>
      <c r="U48" s="9">
        <f>N48-K48</f>
        <v>100</v>
      </c>
      <c r="V48" s="9">
        <f>(T48/20)+(U48/10)</f>
        <v>12.7</v>
      </c>
      <c r="W48" s="55">
        <v>60</v>
      </c>
      <c r="X48" s="59">
        <v>140</v>
      </c>
      <c r="Y48" s="9">
        <f>((X48*2)+W48)/25</f>
        <v>13.6</v>
      </c>
    </row>
    <row r="49" spans="1:32" s="8" customFormat="1" ht="27" hidden="1" customHeight="1" x14ac:dyDescent="0.25">
      <c r="A49" s="17">
        <v>7</v>
      </c>
      <c r="B49" s="17"/>
      <c r="C49" s="9" t="s">
        <v>46</v>
      </c>
      <c r="D49" s="17">
        <v>70</v>
      </c>
      <c r="E49" s="17">
        <v>50</v>
      </c>
      <c r="F49" s="17">
        <v>0</v>
      </c>
      <c r="G49" s="17">
        <v>45</v>
      </c>
      <c r="H49" s="17">
        <v>0</v>
      </c>
      <c r="I49" s="17">
        <v>40</v>
      </c>
      <c r="J49" s="42">
        <f t="shared" si="17"/>
        <v>70</v>
      </c>
      <c r="K49" s="49">
        <f t="shared" si="18"/>
        <v>135</v>
      </c>
      <c r="L49" s="22">
        <f t="shared" si="19"/>
        <v>205</v>
      </c>
      <c r="M49" s="45">
        <v>47</v>
      </c>
      <c r="N49" s="52">
        <v>117</v>
      </c>
      <c r="O49" s="10">
        <f t="shared" si="20"/>
        <v>164</v>
      </c>
      <c r="P49" s="17"/>
      <c r="Q49" s="17"/>
      <c r="R49" s="17"/>
      <c r="S49" s="9"/>
      <c r="T49" s="9"/>
      <c r="U49" s="9"/>
      <c r="V49" s="9"/>
      <c r="W49" s="55"/>
      <c r="X49" s="59"/>
      <c r="Y49" s="9"/>
    </row>
    <row r="50" spans="1:32" s="6" customFormat="1" ht="27" hidden="1" customHeight="1" x14ac:dyDescent="0.25">
      <c r="A50" s="26" t="s">
        <v>36</v>
      </c>
      <c r="B50" s="27"/>
      <c r="C50" s="27"/>
      <c r="D50" s="27"/>
      <c r="E50" s="27"/>
      <c r="F50" s="27"/>
      <c r="G50" s="27"/>
      <c r="H50" s="27"/>
      <c r="I50" s="27"/>
      <c r="J50" s="41"/>
      <c r="K50" s="48"/>
      <c r="L50" s="27"/>
      <c r="M50" s="41"/>
      <c r="N50" s="48"/>
      <c r="O50" s="30"/>
      <c r="P50" s="27"/>
      <c r="Q50" s="27"/>
      <c r="R50" s="28"/>
      <c r="S50" s="9"/>
      <c r="T50" s="9"/>
      <c r="U50" s="9"/>
      <c r="V50" s="9"/>
      <c r="W50" s="55"/>
      <c r="X50" s="59"/>
      <c r="Y50" s="9"/>
      <c r="Z50" s="8"/>
      <c r="AA50" s="8"/>
      <c r="AB50" s="8"/>
      <c r="AC50" s="8"/>
      <c r="AD50" s="8"/>
      <c r="AE50" s="8"/>
      <c r="AF50" s="8"/>
    </row>
    <row r="51" spans="1:32" s="8" customFormat="1" ht="27" hidden="1" customHeight="1" x14ac:dyDescent="0.25">
      <c r="A51" s="17">
        <v>1</v>
      </c>
      <c r="B51" s="17">
        <v>5540204</v>
      </c>
      <c r="C51" s="9" t="s">
        <v>23</v>
      </c>
      <c r="D51" s="17">
        <v>50</v>
      </c>
      <c r="E51" s="17">
        <v>0</v>
      </c>
      <c r="F51" s="17">
        <v>0</v>
      </c>
      <c r="G51" s="17">
        <v>0</v>
      </c>
      <c r="H51" s="17">
        <v>30</v>
      </c>
      <c r="I51" s="17">
        <v>0</v>
      </c>
      <c r="J51" s="42">
        <f>SUM(D51+F51+H51)</f>
        <v>80</v>
      </c>
      <c r="K51" s="49">
        <f>SUM(E51+G51+I51)</f>
        <v>0</v>
      </c>
      <c r="L51" s="22">
        <f>J51+K51</f>
        <v>80</v>
      </c>
      <c r="M51" s="45">
        <v>63</v>
      </c>
      <c r="N51" s="52">
        <v>0</v>
      </c>
      <c r="O51" s="10">
        <f>M51+N51</f>
        <v>63</v>
      </c>
      <c r="P51" s="17"/>
      <c r="Q51" s="17" t="s">
        <v>38</v>
      </c>
      <c r="R51" s="17"/>
      <c r="S51" s="9"/>
      <c r="T51" s="9"/>
      <c r="U51" s="9"/>
      <c r="V51" s="9"/>
      <c r="W51" s="55"/>
      <c r="X51" s="59"/>
      <c r="Y51" s="9"/>
    </row>
    <row r="52" spans="1:32" s="8" customFormat="1" ht="27" hidden="1" customHeight="1" x14ac:dyDescent="0.25">
      <c r="A52" s="17">
        <v>2</v>
      </c>
      <c r="B52" s="17"/>
      <c r="C52" s="9" t="s">
        <v>61</v>
      </c>
      <c r="D52" s="17">
        <v>0</v>
      </c>
      <c r="E52" s="17">
        <v>70</v>
      </c>
      <c r="F52" s="17">
        <v>0</v>
      </c>
      <c r="G52" s="17">
        <v>20</v>
      </c>
      <c r="H52" s="17">
        <v>0</v>
      </c>
      <c r="I52" s="17">
        <v>30</v>
      </c>
      <c r="J52" s="42">
        <f t="shared" ref="J52:J54" si="21">SUM(D52+F52+H52)</f>
        <v>0</v>
      </c>
      <c r="K52" s="49">
        <f t="shared" ref="K52:K54" si="22">SUM(E52+G52+I52)</f>
        <v>120</v>
      </c>
      <c r="L52" s="22">
        <f t="shared" ref="L52:L54" si="23">J52+K52</f>
        <v>120</v>
      </c>
      <c r="M52" s="45">
        <v>0</v>
      </c>
      <c r="N52" s="52">
        <v>84</v>
      </c>
      <c r="O52" s="10">
        <f t="shared" ref="O52:O54" si="24">M52+N52</f>
        <v>84</v>
      </c>
      <c r="P52" s="17"/>
      <c r="Q52" s="17"/>
      <c r="R52" s="17"/>
      <c r="S52" s="9"/>
      <c r="T52" s="9"/>
      <c r="U52" s="9"/>
      <c r="V52" s="9"/>
      <c r="W52" s="55"/>
      <c r="X52" s="59"/>
      <c r="Y52" s="9"/>
    </row>
    <row r="53" spans="1:32" s="8" customFormat="1" ht="27" hidden="1" customHeight="1" x14ac:dyDescent="0.25">
      <c r="A53" s="17">
        <v>3</v>
      </c>
      <c r="B53" s="17">
        <v>5540205</v>
      </c>
      <c r="C53" s="9" t="s">
        <v>24</v>
      </c>
      <c r="D53" s="17">
        <v>50</v>
      </c>
      <c r="E53" s="17">
        <v>50</v>
      </c>
      <c r="F53" s="17">
        <v>0</v>
      </c>
      <c r="G53" s="17">
        <v>30</v>
      </c>
      <c r="H53" s="17">
        <v>0</v>
      </c>
      <c r="I53" s="17">
        <v>40</v>
      </c>
      <c r="J53" s="42">
        <f t="shared" si="21"/>
        <v>50</v>
      </c>
      <c r="K53" s="49">
        <f t="shared" si="22"/>
        <v>120</v>
      </c>
      <c r="L53" s="22">
        <f t="shared" si="23"/>
        <v>170</v>
      </c>
      <c r="M53" s="45">
        <v>0</v>
      </c>
      <c r="N53" s="52">
        <v>0</v>
      </c>
      <c r="O53" s="10">
        <f t="shared" si="24"/>
        <v>0</v>
      </c>
      <c r="P53" s="17"/>
      <c r="Q53" s="17" t="s">
        <v>38</v>
      </c>
      <c r="R53" s="17"/>
      <c r="S53" s="39"/>
      <c r="T53" s="39"/>
      <c r="U53" s="39"/>
      <c r="V53" s="39"/>
      <c r="W53" s="56"/>
      <c r="X53" s="60"/>
      <c r="Y53" s="39"/>
      <c r="Z53" s="12"/>
      <c r="AA53" s="12"/>
      <c r="AB53" s="12"/>
      <c r="AC53" s="12"/>
      <c r="AD53" s="12"/>
      <c r="AE53" s="12"/>
      <c r="AF53" s="12"/>
    </row>
    <row r="54" spans="1:32" s="8" customFormat="1" ht="27" hidden="1" customHeight="1" x14ac:dyDescent="0.25">
      <c r="A54" s="17">
        <v>4</v>
      </c>
      <c r="B54" s="17">
        <v>5540207</v>
      </c>
      <c r="C54" s="9" t="s">
        <v>25</v>
      </c>
      <c r="D54" s="17">
        <v>35</v>
      </c>
      <c r="E54" s="17">
        <v>35</v>
      </c>
      <c r="F54" s="16">
        <v>0</v>
      </c>
      <c r="G54" s="16">
        <v>0</v>
      </c>
      <c r="H54" s="17">
        <v>0</v>
      </c>
      <c r="I54" s="17">
        <v>30</v>
      </c>
      <c r="J54" s="42">
        <f t="shared" si="21"/>
        <v>35</v>
      </c>
      <c r="K54" s="49">
        <f t="shared" si="22"/>
        <v>65</v>
      </c>
      <c r="L54" s="22">
        <f t="shared" si="23"/>
        <v>100</v>
      </c>
      <c r="M54" s="46">
        <v>0</v>
      </c>
      <c r="N54" s="52">
        <v>0</v>
      </c>
      <c r="O54" s="10">
        <f t="shared" si="24"/>
        <v>0</v>
      </c>
      <c r="P54" s="17"/>
      <c r="Q54" s="17"/>
      <c r="R54" s="17"/>
      <c r="S54" s="39"/>
      <c r="T54" s="39"/>
      <c r="U54" s="39"/>
      <c r="V54" s="39"/>
      <c r="W54" s="56"/>
      <c r="X54" s="60"/>
      <c r="Y54" s="39"/>
      <c r="Z54" s="12"/>
      <c r="AA54" s="12"/>
      <c r="AB54" s="12"/>
      <c r="AC54" s="12"/>
      <c r="AD54" s="12"/>
      <c r="AE54" s="12"/>
      <c r="AF54" s="12"/>
    </row>
    <row r="55" spans="1:32" s="8" customFormat="1" ht="27" customHeight="1" x14ac:dyDescent="0.25">
      <c r="A55" s="75" t="s">
        <v>41</v>
      </c>
      <c r="B55" s="76"/>
      <c r="C55" s="77"/>
      <c r="D55" s="19">
        <f t="shared" ref="D55:O55" si="25">SUM(D11:D54)</f>
        <v>1270</v>
      </c>
      <c r="E55" s="22">
        <f t="shared" si="25"/>
        <v>1545</v>
      </c>
      <c r="F55" s="22">
        <f t="shared" si="25"/>
        <v>420</v>
      </c>
      <c r="G55" s="22">
        <f t="shared" si="25"/>
        <v>930</v>
      </c>
      <c r="H55" s="22">
        <f t="shared" si="25"/>
        <v>285</v>
      </c>
      <c r="I55" s="22">
        <f t="shared" si="25"/>
        <v>1025</v>
      </c>
      <c r="J55" s="44">
        <f t="shared" si="25"/>
        <v>1975</v>
      </c>
      <c r="K55" s="51">
        <f t="shared" si="25"/>
        <v>3500</v>
      </c>
      <c r="L55" s="22">
        <f t="shared" si="25"/>
        <v>5475</v>
      </c>
      <c r="M55" s="44">
        <f t="shared" si="25"/>
        <v>1888</v>
      </c>
      <c r="N55" s="51">
        <f t="shared" si="25"/>
        <v>3900</v>
      </c>
      <c r="O55" s="10">
        <f t="shared" si="25"/>
        <v>5788</v>
      </c>
      <c r="P55" s="10"/>
      <c r="Q55" s="19">
        <f t="shared" ref="Q55:R55" si="26">SUM(Q51:Q54)</f>
        <v>0</v>
      </c>
      <c r="R55" s="19">
        <f t="shared" si="26"/>
        <v>0</v>
      </c>
      <c r="S55" s="35">
        <f t="shared" ref="S55" si="27">SUM(S11:S54)</f>
        <v>2105</v>
      </c>
      <c r="T55" s="53"/>
      <c r="U55" s="53"/>
      <c r="V55" s="53"/>
      <c r="W55" s="57">
        <f>SUM(W10:W54)</f>
        <v>590</v>
      </c>
      <c r="X55" s="61">
        <f>SUM(X10:X54)</f>
        <v>1830</v>
      </c>
      <c r="Y55" s="53"/>
      <c r="Z55" s="20"/>
      <c r="AA55" s="20"/>
      <c r="AB55" s="20"/>
      <c r="AC55" s="20"/>
      <c r="AD55" s="20"/>
      <c r="AE55" s="20"/>
      <c r="AF55" s="20"/>
    </row>
    <row r="56" spans="1:32" s="20" customFormat="1" ht="16.5" x14ac:dyDescent="0.25">
      <c r="K56" s="63"/>
      <c r="L56" s="63"/>
      <c r="M56" s="63"/>
      <c r="N56" s="63"/>
      <c r="O56" s="63"/>
      <c r="P56" s="63"/>
      <c r="Q56" s="13"/>
      <c r="R56" s="13"/>
    </row>
    <row r="57" spans="1:32" s="20" customFormat="1" ht="32.25" customHeight="1" x14ac:dyDescent="0.25">
      <c r="A57" s="34"/>
      <c r="B57" s="34"/>
      <c r="C57" s="34"/>
      <c r="D57" s="33"/>
      <c r="E57" s="33"/>
      <c r="H57" s="18"/>
      <c r="I57" s="18"/>
      <c r="J57" s="18"/>
      <c r="K57" s="18"/>
      <c r="L57" s="18"/>
      <c r="O57" s="21"/>
      <c r="P57" s="21"/>
      <c r="Q57" s="74"/>
      <c r="R57" s="74"/>
      <c r="X57" s="62">
        <f>W55+X55</f>
        <v>2420</v>
      </c>
    </row>
    <row r="58" spans="1:32" s="20" customFormat="1" ht="32.25" customHeight="1" x14ac:dyDescent="0.25">
      <c r="H58" s="18"/>
      <c r="I58" s="18"/>
      <c r="J58" s="18"/>
      <c r="K58" s="18"/>
      <c r="L58" s="18"/>
      <c r="O58" s="21"/>
      <c r="P58" s="21"/>
      <c r="Q58" s="13"/>
      <c r="R58" s="13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</row>
    <row r="59" spans="1:32" s="20" customFormat="1" ht="32.25" customHeight="1" x14ac:dyDescent="0.25">
      <c r="H59" s="18"/>
      <c r="I59" s="18"/>
      <c r="J59" s="18"/>
      <c r="K59" s="18"/>
      <c r="L59" s="18"/>
      <c r="O59" s="21"/>
      <c r="P59" s="21"/>
      <c r="Q59" s="13"/>
      <c r="R59" s="13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</row>
    <row r="60" spans="1:32" s="20" customFormat="1" ht="32.25" customHeight="1" x14ac:dyDescent="0.25">
      <c r="O60" s="21"/>
      <c r="P60" s="21"/>
      <c r="Q60" s="13"/>
      <c r="R60" s="13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</row>
    <row r="61" spans="1:32" s="20" customFormat="1" ht="1.5" customHeight="1" x14ac:dyDescent="0.25">
      <c r="O61" s="21"/>
      <c r="P61" s="21"/>
      <c r="Q61" s="13"/>
      <c r="R61" s="13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</row>
  </sheetData>
  <mergeCells count="23">
    <mergeCell ref="D8:E8"/>
    <mergeCell ref="J8:K8"/>
    <mergeCell ref="F8:G8"/>
    <mergeCell ref="H8:I8"/>
    <mergeCell ref="Q1:Y1"/>
    <mergeCell ref="Q2:Y2"/>
    <mergeCell ref="Q4:Y4"/>
    <mergeCell ref="L8:L9"/>
    <mergeCell ref="M8:N8"/>
    <mergeCell ref="O8:O9"/>
    <mergeCell ref="P8:P9"/>
    <mergeCell ref="A6:Y6"/>
    <mergeCell ref="S8:S9"/>
    <mergeCell ref="Q57:R57"/>
    <mergeCell ref="A55:C55"/>
    <mergeCell ref="A8:A9"/>
    <mergeCell ref="C8:C9"/>
    <mergeCell ref="Y8:Y9"/>
    <mergeCell ref="T8:T9"/>
    <mergeCell ref="U8:U9"/>
    <mergeCell ref="V8:V9"/>
    <mergeCell ref="W8:W9"/>
    <mergeCell ref="X8:X9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61"/>
  <sheetViews>
    <sheetView topLeftCell="A26" zoomScale="110" zoomScaleNormal="110" workbookViewId="0">
      <selection activeCell="Z31" sqref="Z31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2.5" style="3" customWidth="1"/>
    <col min="4" max="9" width="7.5" style="2" hidden="1" customWidth="1"/>
    <col min="10" max="11" width="7.5" style="2" customWidth="1"/>
    <col min="12" max="12" width="8" style="2" customWidth="1"/>
    <col min="13" max="14" width="7.5" style="2" customWidth="1"/>
    <col min="15" max="15" width="8" style="2" customWidth="1"/>
    <col min="16" max="16" width="7" style="2" customWidth="1"/>
    <col min="17" max="17" width="8.625" style="4" hidden="1" customWidth="1"/>
    <col min="18" max="18" width="1.875" style="4" hidden="1" customWidth="1"/>
    <col min="19" max="19" width="9" style="3" customWidth="1"/>
    <col min="20" max="22" width="6.25" style="3" customWidth="1"/>
    <col min="23" max="16384" width="9" style="3"/>
  </cols>
  <sheetData>
    <row r="1" spans="1:25" ht="16.5" customHeight="1" x14ac:dyDescent="0.25">
      <c r="A1" s="1" t="s">
        <v>26</v>
      </c>
      <c r="H1" s="79" t="s">
        <v>0</v>
      </c>
      <c r="I1" s="79"/>
      <c r="J1" s="79"/>
      <c r="K1" s="79"/>
      <c r="L1" s="79"/>
      <c r="M1" s="79"/>
      <c r="N1" s="79"/>
      <c r="O1" s="79"/>
      <c r="P1" s="79"/>
      <c r="Q1" s="79"/>
      <c r="R1" s="79"/>
    </row>
    <row r="2" spans="1:25" ht="16.5" customHeight="1" x14ac:dyDescent="0.25">
      <c r="A2" s="78" t="s">
        <v>43</v>
      </c>
      <c r="B2" s="78"/>
      <c r="C2" s="78"/>
      <c r="D2" s="78"/>
      <c r="E2" s="78"/>
      <c r="F2" s="78"/>
      <c r="G2" s="65"/>
      <c r="H2" s="79" t="s">
        <v>51</v>
      </c>
      <c r="I2" s="79"/>
      <c r="J2" s="79"/>
      <c r="K2" s="79"/>
      <c r="L2" s="79"/>
      <c r="M2" s="79"/>
      <c r="N2" s="79"/>
      <c r="O2" s="79"/>
      <c r="P2" s="79"/>
      <c r="Q2" s="79"/>
      <c r="R2" s="79"/>
    </row>
    <row r="3" spans="1:25" ht="16.5" customHeight="1" x14ac:dyDescent="0.25">
      <c r="A3" s="5" t="s">
        <v>44</v>
      </c>
      <c r="H3" s="80"/>
      <c r="I3" s="80"/>
      <c r="J3" s="80"/>
      <c r="K3" s="80"/>
      <c r="L3" s="80"/>
      <c r="M3" s="80"/>
      <c r="N3" s="80"/>
      <c r="O3" s="80"/>
      <c r="P3" s="80"/>
    </row>
    <row r="4" spans="1:25" x14ac:dyDescent="0.25">
      <c r="H4" s="80" t="s">
        <v>62</v>
      </c>
      <c r="I4" s="80"/>
      <c r="J4" s="80"/>
      <c r="K4" s="80"/>
      <c r="L4" s="80"/>
      <c r="M4" s="80"/>
      <c r="N4" s="80"/>
      <c r="O4" s="80"/>
      <c r="P4" s="80"/>
      <c r="Q4" s="80"/>
      <c r="R4" s="80"/>
    </row>
    <row r="5" spans="1:25" ht="12.75" customHeight="1" x14ac:dyDescent="0.25"/>
    <row r="6" spans="1:25" ht="18.75" customHeight="1" x14ac:dyDescent="0.25">
      <c r="A6" s="81" t="s">
        <v>52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</row>
    <row r="7" spans="1:25" ht="18.75" customHeight="1" x14ac:dyDescent="0.25">
      <c r="A7" s="66"/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</row>
    <row r="8" spans="1:25" ht="45" customHeight="1" x14ac:dyDescent="0.25">
      <c r="A8" s="82" t="s">
        <v>42</v>
      </c>
      <c r="B8" s="24"/>
      <c r="C8" s="84" t="s">
        <v>59</v>
      </c>
      <c r="D8" s="86" t="s">
        <v>53</v>
      </c>
      <c r="E8" s="87"/>
      <c r="F8" s="86" t="s">
        <v>55</v>
      </c>
      <c r="G8" s="87"/>
      <c r="H8" s="86" t="s">
        <v>56</v>
      </c>
      <c r="I8" s="87"/>
      <c r="J8" s="86" t="s">
        <v>63</v>
      </c>
      <c r="K8" s="87"/>
      <c r="L8" s="88" t="s">
        <v>41</v>
      </c>
      <c r="M8" s="86" t="s">
        <v>54</v>
      </c>
      <c r="N8" s="87"/>
      <c r="O8" s="88" t="s">
        <v>41</v>
      </c>
      <c r="P8" s="69" t="s">
        <v>64</v>
      </c>
      <c r="S8" s="68" t="s">
        <v>65</v>
      </c>
      <c r="T8" s="68" t="s">
        <v>66</v>
      </c>
      <c r="U8" s="68" t="s">
        <v>67</v>
      </c>
      <c r="V8" s="68" t="s">
        <v>71</v>
      </c>
      <c r="W8" s="70" t="s">
        <v>68</v>
      </c>
      <c r="X8" s="72" t="s">
        <v>69</v>
      </c>
      <c r="Y8" s="68" t="s">
        <v>70</v>
      </c>
    </row>
    <row r="9" spans="1:25" s="14" customFormat="1" ht="65.25" customHeight="1" x14ac:dyDescent="0.25">
      <c r="A9" s="83"/>
      <c r="B9" s="15" t="s">
        <v>37</v>
      </c>
      <c r="C9" s="85"/>
      <c r="D9" s="15" t="s">
        <v>57</v>
      </c>
      <c r="E9" s="15" t="s">
        <v>58</v>
      </c>
      <c r="F9" s="15" t="s">
        <v>57</v>
      </c>
      <c r="G9" s="15" t="s">
        <v>58</v>
      </c>
      <c r="H9" s="15" t="s">
        <v>57</v>
      </c>
      <c r="I9" s="15" t="s">
        <v>58</v>
      </c>
      <c r="J9" s="40" t="s">
        <v>57</v>
      </c>
      <c r="K9" s="47" t="s">
        <v>58</v>
      </c>
      <c r="L9" s="89"/>
      <c r="M9" s="40" t="s">
        <v>57</v>
      </c>
      <c r="N9" s="47" t="s">
        <v>58</v>
      </c>
      <c r="O9" s="89"/>
      <c r="P9" s="69"/>
      <c r="Q9" s="25"/>
      <c r="R9" s="15"/>
      <c r="S9" s="69"/>
      <c r="T9" s="69"/>
      <c r="U9" s="69"/>
      <c r="V9" s="69"/>
      <c r="W9" s="71"/>
      <c r="X9" s="73"/>
      <c r="Y9" s="69"/>
    </row>
    <row r="10" spans="1:25" s="6" customFormat="1" ht="33.950000000000003" customHeight="1" x14ac:dyDescent="0.25">
      <c r="A10" s="26" t="s">
        <v>29</v>
      </c>
      <c r="B10" s="27"/>
      <c r="C10" s="27"/>
      <c r="D10" s="27"/>
      <c r="E10" s="27"/>
      <c r="F10" s="27"/>
      <c r="G10" s="27"/>
      <c r="H10" s="27"/>
      <c r="I10" s="27"/>
      <c r="J10" s="41"/>
      <c r="K10" s="48"/>
      <c r="L10" s="27"/>
      <c r="M10" s="41"/>
      <c r="N10" s="48"/>
      <c r="O10" s="27"/>
      <c r="P10" s="27"/>
      <c r="Q10" s="27"/>
      <c r="R10" s="28"/>
      <c r="S10" s="37"/>
      <c r="T10" s="37"/>
      <c r="U10" s="37"/>
      <c r="V10" s="37"/>
      <c r="W10" s="54"/>
      <c r="X10" s="58"/>
      <c r="Y10" s="37"/>
    </row>
    <row r="11" spans="1:25" s="8" customFormat="1" ht="31.5" customHeight="1" x14ac:dyDescent="0.25">
      <c r="A11" s="17">
        <v>1</v>
      </c>
      <c r="B11" s="17">
        <v>5480205</v>
      </c>
      <c r="C11" s="9" t="s">
        <v>40</v>
      </c>
      <c r="D11" s="17">
        <v>30</v>
      </c>
      <c r="E11" s="17">
        <v>35</v>
      </c>
      <c r="F11" s="17">
        <v>20</v>
      </c>
      <c r="G11" s="17">
        <v>15</v>
      </c>
      <c r="H11" s="17">
        <v>0</v>
      </c>
      <c r="I11" s="17">
        <v>10</v>
      </c>
      <c r="J11" s="42">
        <f>SUM(D11+F11+H11)</f>
        <v>50</v>
      </c>
      <c r="K11" s="49">
        <f>SUM(E11+G11+I11)</f>
        <v>60</v>
      </c>
      <c r="L11" s="22">
        <f>J11+K11</f>
        <v>110</v>
      </c>
      <c r="M11" s="45">
        <v>76</v>
      </c>
      <c r="N11" s="52">
        <v>32</v>
      </c>
      <c r="O11" s="17">
        <f>M11+N11</f>
        <v>108</v>
      </c>
      <c r="P11" s="17"/>
      <c r="Q11" s="17" t="s">
        <v>38</v>
      </c>
      <c r="R11" s="17"/>
      <c r="S11" s="9"/>
      <c r="T11" s="9"/>
      <c r="U11" s="9"/>
      <c r="V11" s="9"/>
      <c r="W11" s="55"/>
      <c r="X11" s="59"/>
      <c r="Y11" s="9"/>
    </row>
    <row r="12" spans="1:25" s="8" customFormat="1" ht="31.5" customHeight="1" x14ac:dyDescent="0.25">
      <c r="A12" s="17">
        <v>2</v>
      </c>
      <c r="B12" s="17">
        <v>5480214</v>
      </c>
      <c r="C12" s="9" t="s">
        <v>3</v>
      </c>
      <c r="D12" s="17">
        <v>30</v>
      </c>
      <c r="E12" s="17">
        <v>35</v>
      </c>
      <c r="F12" s="17">
        <v>20</v>
      </c>
      <c r="G12" s="17">
        <v>15</v>
      </c>
      <c r="H12" s="17">
        <v>0</v>
      </c>
      <c r="I12" s="17">
        <v>20</v>
      </c>
      <c r="J12" s="42">
        <f t="shared" ref="J12:K19" si="0">SUM(D12+F12+H12)</f>
        <v>50</v>
      </c>
      <c r="K12" s="49">
        <f t="shared" si="0"/>
        <v>70</v>
      </c>
      <c r="L12" s="22">
        <f t="shared" ref="L12:L19" si="1">J12+K12</f>
        <v>120</v>
      </c>
      <c r="M12" s="45">
        <v>47</v>
      </c>
      <c r="N12" s="52">
        <v>0</v>
      </c>
      <c r="O12" s="17">
        <f t="shared" ref="O12:O19" si="2">M12+N12</f>
        <v>47</v>
      </c>
      <c r="P12" s="17"/>
      <c r="Q12" s="17" t="s">
        <v>38</v>
      </c>
      <c r="R12" s="17"/>
      <c r="S12" s="9"/>
      <c r="T12" s="9"/>
      <c r="U12" s="9"/>
      <c r="V12" s="9"/>
      <c r="W12" s="55"/>
      <c r="X12" s="59"/>
      <c r="Y12" s="9"/>
    </row>
    <row r="13" spans="1:25" s="8" customFormat="1" ht="31.5" customHeight="1" x14ac:dyDescent="0.25">
      <c r="A13" s="17">
        <v>3</v>
      </c>
      <c r="B13" s="17">
        <v>5480105</v>
      </c>
      <c r="C13" s="11" t="s">
        <v>1</v>
      </c>
      <c r="D13" s="16">
        <v>30</v>
      </c>
      <c r="E13" s="16">
        <v>0</v>
      </c>
      <c r="F13" s="17">
        <v>20</v>
      </c>
      <c r="G13" s="17">
        <v>0</v>
      </c>
      <c r="H13" s="17">
        <v>20</v>
      </c>
      <c r="I13" s="17">
        <v>0</v>
      </c>
      <c r="J13" s="42">
        <f t="shared" si="0"/>
        <v>70</v>
      </c>
      <c r="K13" s="49">
        <f t="shared" si="0"/>
        <v>0</v>
      </c>
      <c r="L13" s="22">
        <f t="shared" si="1"/>
        <v>70</v>
      </c>
      <c r="M13" s="45">
        <v>72</v>
      </c>
      <c r="N13" s="52">
        <v>0</v>
      </c>
      <c r="O13" s="10">
        <f t="shared" si="2"/>
        <v>72</v>
      </c>
      <c r="P13" s="17"/>
      <c r="Q13" s="17" t="s">
        <v>38</v>
      </c>
      <c r="R13" s="17"/>
      <c r="S13" s="9"/>
      <c r="T13" s="9"/>
      <c r="U13" s="9"/>
      <c r="V13" s="9"/>
      <c r="W13" s="55"/>
      <c r="X13" s="59"/>
      <c r="Y13" s="9"/>
    </row>
    <row r="14" spans="1:25" s="8" customFormat="1" ht="31.5" customHeight="1" x14ac:dyDescent="0.25">
      <c r="A14" s="17">
        <v>4</v>
      </c>
      <c r="B14" s="17"/>
      <c r="C14" s="11" t="s">
        <v>60</v>
      </c>
      <c r="D14" s="16">
        <v>0</v>
      </c>
      <c r="E14" s="16">
        <v>35</v>
      </c>
      <c r="F14" s="17">
        <v>0</v>
      </c>
      <c r="G14" s="17">
        <v>25</v>
      </c>
      <c r="H14" s="17">
        <v>0</v>
      </c>
      <c r="I14" s="17">
        <v>30</v>
      </c>
      <c r="J14" s="42">
        <f t="shared" si="0"/>
        <v>0</v>
      </c>
      <c r="K14" s="49">
        <f t="shared" si="0"/>
        <v>90</v>
      </c>
      <c r="L14" s="22">
        <f t="shared" si="1"/>
        <v>90</v>
      </c>
      <c r="M14" s="45">
        <v>0</v>
      </c>
      <c r="N14" s="52">
        <v>79</v>
      </c>
      <c r="O14" s="10">
        <f t="shared" si="2"/>
        <v>79</v>
      </c>
      <c r="P14" s="17"/>
      <c r="Q14" s="17"/>
      <c r="R14" s="17"/>
      <c r="S14" s="9"/>
      <c r="T14" s="9"/>
      <c r="U14" s="9"/>
      <c r="V14" s="9"/>
      <c r="W14" s="55"/>
      <c r="X14" s="59"/>
      <c r="Y14" s="9"/>
    </row>
    <row r="15" spans="1:25" s="8" customFormat="1" ht="31.5" customHeight="1" x14ac:dyDescent="0.25">
      <c r="A15" s="17">
        <v>5</v>
      </c>
      <c r="B15" s="17">
        <v>5480207</v>
      </c>
      <c r="C15" s="11" t="s">
        <v>39</v>
      </c>
      <c r="D15" s="16">
        <v>50</v>
      </c>
      <c r="E15" s="16">
        <v>35</v>
      </c>
      <c r="F15" s="17">
        <v>0</v>
      </c>
      <c r="G15" s="17">
        <v>15</v>
      </c>
      <c r="H15" s="17">
        <v>0</v>
      </c>
      <c r="I15" s="17">
        <v>30</v>
      </c>
      <c r="J15" s="42">
        <f t="shared" si="0"/>
        <v>50</v>
      </c>
      <c r="K15" s="49">
        <f t="shared" si="0"/>
        <v>80</v>
      </c>
      <c r="L15" s="22">
        <f t="shared" si="1"/>
        <v>130</v>
      </c>
      <c r="M15" s="45">
        <v>87</v>
      </c>
      <c r="N15" s="52">
        <v>112</v>
      </c>
      <c r="O15" s="10">
        <f t="shared" si="2"/>
        <v>199</v>
      </c>
      <c r="P15" s="36">
        <f>O15/L15%</f>
        <v>153.07692307692307</v>
      </c>
      <c r="Q15" s="17" t="s">
        <v>38</v>
      </c>
      <c r="R15" s="17"/>
      <c r="S15" s="38">
        <f>O15-L15</f>
        <v>69</v>
      </c>
      <c r="T15" s="9">
        <f>M15-J15</f>
        <v>37</v>
      </c>
      <c r="U15" s="9">
        <f>N15-K15</f>
        <v>32</v>
      </c>
      <c r="V15" s="9">
        <f>(T15/20)+(U15/10)</f>
        <v>5.0500000000000007</v>
      </c>
      <c r="W15" s="55">
        <v>40</v>
      </c>
      <c r="X15" s="59">
        <v>50</v>
      </c>
      <c r="Y15" s="9">
        <f>(W15/20)+(X15/10)</f>
        <v>7</v>
      </c>
    </row>
    <row r="16" spans="1:25" s="8" customFormat="1" ht="31.5" customHeight="1" x14ac:dyDescent="0.25">
      <c r="A16" s="17">
        <v>6</v>
      </c>
      <c r="B16" s="17">
        <v>5480216</v>
      </c>
      <c r="C16" s="9" t="s">
        <v>4</v>
      </c>
      <c r="D16" s="17">
        <v>30</v>
      </c>
      <c r="E16" s="17">
        <v>35</v>
      </c>
      <c r="F16" s="17">
        <v>20</v>
      </c>
      <c r="G16" s="17">
        <v>15</v>
      </c>
      <c r="H16" s="17">
        <v>0</v>
      </c>
      <c r="I16" s="17">
        <v>20</v>
      </c>
      <c r="J16" s="42">
        <f t="shared" si="0"/>
        <v>50</v>
      </c>
      <c r="K16" s="49">
        <f t="shared" si="0"/>
        <v>70</v>
      </c>
      <c r="L16" s="22">
        <f t="shared" si="1"/>
        <v>120</v>
      </c>
      <c r="M16" s="45">
        <v>40</v>
      </c>
      <c r="N16" s="52">
        <v>0</v>
      </c>
      <c r="O16" s="10">
        <f t="shared" si="2"/>
        <v>40</v>
      </c>
      <c r="P16" s="17"/>
      <c r="Q16" s="17" t="s">
        <v>38</v>
      </c>
      <c r="R16" s="17"/>
      <c r="S16" s="9"/>
      <c r="T16" s="9"/>
      <c r="U16" s="9"/>
      <c r="V16" s="9"/>
      <c r="W16" s="55"/>
      <c r="X16" s="59"/>
      <c r="Y16" s="9"/>
    </row>
    <row r="17" spans="1:32" s="8" customFormat="1" ht="31.5" customHeight="1" x14ac:dyDescent="0.25">
      <c r="A17" s="17">
        <v>7</v>
      </c>
      <c r="B17" s="17">
        <v>5480209</v>
      </c>
      <c r="C17" s="9" t="s">
        <v>2</v>
      </c>
      <c r="D17" s="17">
        <v>50</v>
      </c>
      <c r="E17" s="17">
        <v>70</v>
      </c>
      <c r="F17" s="17">
        <v>0</v>
      </c>
      <c r="G17" s="17">
        <v>0</v>
      </c>
      <c r="H17" s="17">
        <v>0</v>
      </c>
      <c r="I17" s="17">
        <v>50</v>
      </c>
      <c r="J17" s="42">
        <f t="shared" si="0"/>
        <v>50</v>
      </c>
      <c r="K17" s="49">
        <f t="shared" si="0"/>
        <v>120</v>
      </c>
      <c r="L17" s="22">
        <f t="shared" si="1"/>
        <v>170</v>
      </c>
      <c r="M17" s="45">
        <v>60</v>
      </c>
      <c r="N17" s="52">
        <v>109</v>
      </c>
      <c r="O17" s="10">
        <f t="shared" si="2"/>
        <v>169</v>
      </c>
      <c r="P17" s="17"/>
      <c r="Q17" s="17"/>
      <c r="R17" s="17"/>
      <c r="S17" s="9"/>
      <c r="T17" s="9"/>
      <c r="U17" s="9"/>
      <c r="V17" s="9"/>
      <c r="W17" s="55"/>
      <c r="X17" s="59"/>
      <c r="Y17" s="9"/>
    </row>
    <row r="18" spans="1:32" s="8" customFormat="1" ht="31.5" customHeight="1" x14ac:dyDescent="0.25">
      <c r="A18" s="17">
        <v>8</v>
      </c>
      <c r="B18" s="17"/>
      <c r="C18" s="9" t="s">
        <v>48</v>
      </c>
      <c r="D18" s="17">
        <v>25</v>
      </c>
      <c r="E18" s="17">
        <v>25</v>
      </c>
      <c r="F18" s="17">
        <v>20</v>
      </c>
      <c r="G18" s="17">
        <v>15</v>
      </c>
      <c r="H18" s="17">
        <v>10</v>
      </c>
      <c r="I18" s="17">
        <v>20</v>
      </c>
      <c r="J18" s="42">
        <f t="shared" si="0"/>
        <v>55</v>
      </c>
      <c r="K18" s="49">
        <f t="shared" si="0"/>
        <v>60</v>
      </c>
      <c r="L18" s="22">
        <f t="shared" si="1"/>
        <v>115</v>
      </c>
      <c r="M18" s="45">
        <v>92</v>
      </c>
      <c r="N18" s="52">
        <v>71</v>
      </c>
      <c r="O18" s="10">
        <f t="shared" si="2"/>
        <v>163</v>
      </c>
      <c r="P18" s="36">
        <f>O18/L18%</f>
        <v>141.73913043478262</v>
      </c>
      <c r="Q18" s="17" t="s">
        <v>38</v>
      </c>
      <c r="R18" s="17"/>
      <c r="S18" s="38">
        <f>O18-L18</f>
        <v>48</v>
      </c>
      <c r="T18" s="9">
        <f>M18-J18</f>
        <v>37</v>
      </c>
      <c r="U18" s="9">
        <f>N18-K18</f>
        <v>11</v>
      </c>
      <c r="V18" s="9">
        <f>(T18/20)+(U18/10)</f>
        <v>2.95</v>
      </c>
      <c r="W18" s="55">
        <v>40</v>
      </c>
      <c r="X18" s="59">
        <v>40</v>
      </c>
      <c r="Y18" s="9">
        <f>(W18/20)+(X18/10)</f>
        <v>6</v>
      </c>
    </row>
    <row r="19" spans="1:32" s="8" customFormat="1" ht="31.5" customHeight="1" x14ac:dyDescent="0.25">
      <c r="A19" s="17">
        <v>9</v>
      </c>
      <c r="B19" s="17"/>
      <c r="C19" s="9" t="s">
        <v>49</v>
      </c>
      <c r="D19" s="17">
        <v>20</v>
      </c>
      <c r="E19" s="17">
        <v>20</v>
      </c>
      <c r="F19" s="17">
        <v>20</v>
      </c>
      <c r="G19" s="17">
        <v>20</v>
      </c>
      <c r="H19" s="17">
        <v>0</v>
      </c>
      <c r="I19" s="17">
        <v>20</v>
      </c>
      <c r="J19" s="42">
        <f t="shared" si="0"/>
        <v>40</v>
      </c>
      <c r="K19" s="49">
        <f t="shared" si="0"/>
        <v>60</v>
      </c>
      <c r="L19" s="22">
        <f t="shared" si="1"/>
        <v>100</v>
      </c>
      <c r="M19" s="45">
        <v>0</v>
      </c>
      <c r="N19" s="52">
        <v>17</v>
      </c>
      <c r="O19" s="10">
        <f t="shared" si="2"/>
        <v>17</v>
      </c>
      <c r="P19" s="17"/>
      <c r="Q19" s="17" t="s">
        <v>38</v>
      </c>
      <c r="R19" s="17"/>
      <c r="S19" s="9"/>
      <c r="T19" s="9"/>
      <c r="U19" s="9"/>
      <c r="V19" s="9"/>
      <c r="W19" s="55"/>
      <c r="X19" s="59"/>
      <c r="Y19" s="9"/>
    </row>
    <row r="20" spans="1:32" s="6" customFormat="1" ht="28.5" customHeight="1" x14ac:dyDescent="0.25">
      <c r="A20" s="26" t="s">
        <v>30</v>
      </c>
      <c r="B20" s="27"/>
      <c r="C20" s="27"/>
      <c r="D20" s="27"/>
      <c r="E20" s="27"/>
      <c r="F20" s="27"/>
      <c r="G20" s="27"/>
      <c r="H20" s="27"/>
      <c r="I20" s="27"/>
      <c r="J20" s="41"/>
      <c r="K20" s="48"/>
      <c r="L20" s="27"/>
      <c r="M20" s="41"/>
      <c r="N20" s="48"/>
      <c r="O20" s="30"/>
      <c r="P20" s="27"/>
      <c r="Q20" s="27"/>
      <c r="R20" s="28"/>
      <c r="S20" s="9"/>
      <c r="T20" s="9"/>
      <c r="U20" s="9"/>
      <c r="V20" s="9"/>
      <c r="W20" s="55"/>
      <c r="X20" s="59"/>
      <c r="Y20" s="9"/>
      <c r="Z20" s="8"/>
      <c r="AA20" s="8"/>
      <c r="AB20" s="8"/>
      <c r="AC20" s="8"/>
      <c r="AD20" s="8"/>
      <c r="AE20" s="8"/>
      <c r="AF20" s="8"/>
    </row>
    <row r="21" spans="1:32" s="8" customFormat="1" ht="28.5" customHeight="1" x14ac:dyDescent="0.25">
      <c r="A21" s="17">
        <v>1</v>
      </c>
      <c r="B21" s="17">
        <v>5220206</v>
      </c>
      <c r="C21" s="9" t="s">
        <v>5</v>
      </c>
      <c r="D21" s="17">
        <v>50</v>
      </c>
      <c r="E21" s="17">
        <v>120</v>
      </c>
      <c r="F21" s="17">
        <v>40</v>
      </c>
      <c r="G21" s="17">
        <v>30</v>
      </c>
      <c r="H21" s="17">
        <v>20</v>
      </c>
      <c r="I21" s="17">
        <v>50</v>
      </c>
      <c r="J21" s="42">
        <f>SUM(D21+F21+H21)</f>
        <v>110</v>
      </c>
      <c r="K21" s="49">
        <f>SUM(E21+G21+I21)</f>
        <v>200</v>
      </c>
      <c r="L21" s="22">
        <f>J21+K21</f>
        <v>310</v>
      </c>
      <c r="M21" s="45">
        <v>180</v>
      </c>
      <c r="N21" s="52">
        <v>96</v>
      </c>
      <c r="O21" s="10">
        <f>M21+N21</f>
        <v>276</v>
      </c>
      <c r="P21" s="17"/>
      <c r="Q21" s="17" t="s">
        <v>38</v>
      </c>
      <c r="R21" s="17"/>
      <c r="S21" s="9"/>
      <c r="T21" s="9"/>
      <c r="U21" s="9"/>
      <c r="V21" s="9"/>
      <c r="W21" s="55"/>
      <c r="X21" s="59"/>
      <c r="Y21" s="9"/>
    </row>
    <row r="22" spans="1:32" s="8" customFormat="1" ht="28.5" customHeight="1" x14ac:dyDescent="0.25">
      <c r="A22" s="29" t="s">
        <v>50</v>
      </c>
      <c r="B22" s="30"/>
      <c r="C22" s="30"/>
      <c r="D22" s="30"/>
      <c r="E22" s="30"/>
      <c r="F22" s="31"/>
      <c r="G22" s="31"/>
      <c r="H22" s="31"/>
      <c r="I22" s="31"/>
      <c r="J22" s="43"/>
      <c r="K22" s="50"/>
      <c r="L22" s="31"/>
      <c r="M22" s="43"/>
      <c r="N22" s="50"/>
      <c r="O22" s="30"/>
      <c r="P22" s="32"/>
      <c r="Q22" s="17"/>
      <c r="R22" s="17"/>
      <c r="S22" s="9"/>
      <c r="T22" s="9"/>
      <c r="U22" s="9"/>
      <c r="V22" s="9"/>
      <c r="W22" s="55"/>
      <c r="X22" s="59"/>
      <c r="Y22" s="9"/>
    </row>
    <row r="23" spans="1:32" s="8" customFormat="1" ht="28.5" customHeight="1" x14ac:dyDescent="0.25">
      <c r="A23" s="17">
        <v>1</v>
      </c>
      <c r="B23" s="17">
        <v>5220206</v>
      </c>
      <c r="C23" s="9" t="s">
        <v>45</v>
      </c>
      <c r="D23" s="16">
        <v>0</v>
      </c>
      <c r="E23" s="16">
        <v>0</v>
      </c>
      <c r="F23" s="17">
        <v>0</v>
      </c>
      <c r="G23" s="17">
        <v>0</v>
      </c>
      <c r="H23" s="17">
        <v>30</v>
      </c>
      <c r="I23" s="17">
        <v>30</v>
      </c>
      <c r="J23" s="42">
        <f>SUM(D23+F23+H23)</f>
        <v>30</v>
      </c>
      <c r="K23" s="49">
        <f>SUM(E23+G23+I23)</f>
        <v>30</v>
      </c>
      <c r="L23" s="22">
        <f>J23+K23</f>
        <v>60</v>
      </c>
      <c r="M23" s="45">
        <v>24</v>
      </c>
      <c r="N23" s="52">
        <v>68</v>
      </c>
      <c r="O23" s="10">
        <f>M23+N23</f>
        <v>92</v>
      </c>
      <c r="P23" s="36">
        <f>O23/L23%</f>
        <v>153.33333333333334</v>
      </c>
      <c r="Q23" s="17" t="s">
        <v>38</v>
      </c>
      <c r="R23" s="17"/>
      <c r="S23" s="38">
        <f>O23-L23</f>
        <v>32</v>
      </c>
      <c r="T23" s="9">
        <f>M23-J23</f>
        <v>-6</v>
      </c>
      <c r="U23" s="9">
        <f>N23-K23</f>
        <v>38</v>
      </c>
      <c r="V23" s="9">
        <f>(T23/20)+(U23/10)</f>
        <v>3.5</v>
      </c>
      <c r="W23" s="55">
        <v>20</v>
      </c>
      <c r="X23" s="59">
        <v>50</v>
      </c>
      <c r="Y23" s="9">
        <f>(W23/20)+(X23/10)</f>
        <v>6</v>
      </c>
    </row>
    <row r="24" spans="1:32" s="6" customFormat="1" ht="27" customHeight="1" x14ac:dyDescent="0.25">
      <c r="A24" s="26" t="s">
        <v>31</v>
      </c>
      <c r="B24" s="27"/>
      <c r="C24" s="27"/>
      <c r="D24" s="27"/>
      <c r="E24" s="27"/>
      <c r="F24" s="27"/>
      <c r="G24" s="27"/>
      <c r="H24" s="27"/>
      <c r="I24" s="27"/>
      <c r="J24" s="41"/>
      <c r="K24" s="48"/>
      <c r="L24" s="27"/>
      <c r="M24" s="41"/>
      <c r="N24" s="48"/>
      <c r="O24" s="30"/>
      <c r="P24" s="27"/>
      <c r="Q24" s="27"/>
      <c r="R24" s="28"/>
      <c r="S24" s="9"/>
      <c r="T24" s="9"/>
      <c r="U24" s="9"/>
      <c r="V24" s="9"/>
      <c r="W24" s="55"/>
      <c r="X24" s="59"/>
      <c r="Y24" s="9"/>
      <c r="Z24" s="8"/>
      <c r="AA24" s="8"/>
      <c r="AB24" s="8"/>
      <c r="AC24" s="8"/>
      <c r="AD24" s="8"/>
      <c r="AE24" s="8"/>
      <c r="AF24" s="8"/>
    </row>
    <row r="25" spans="1:32" s="8" customFormat="1" ht="33" customHeight="1" x14ac:dyDescent="0.25">
      <c r="A25" s="17">
        <v>1</v>
      </c>
      <c r="B25" s="17">
        <v>5340201</v>
      </c>
      <c r="C25" s="9" t="s">
        <v>6</v>
      </c>
      <c r="D25" s="17">
        <v>35</v>
      </c>
      <c r="E25" s="17">
        <v>70</v>
      </c>
      <c r="F25" s="17">
        <v>15</v>
      </c>
      <c r="G25" s="17">
        <v>20</v>
      </c>
      <c r="H25" s="17">
        <v>0</v>
      </c>
      <c r="I25" s="17">
        <v>40</v>
      </c>
      <c r="J25" s="42">
        <f>SUM(D25+F25+H25)</f>
        <v>50</v>
      </c>
      <c r="K25" s="49">
        <f>SUM(E25+G25+I25)</f>
        <v>130</v>
      </c>
      <c r="L25" s="22">
        <f>J25+K25</f>
        <v>180</v>
      </c>
      <c r="M25" s="45">
        <v>19</v>
      </c>
      <c r="N25" s="52">
        <v>0</v>
      </c>
      <c r="O25" s="10">
        <f>M25+N25</f>
        <v>19</v>
      </c>
      <c r="P25" s="17"/>
      <c r="Q25" s="22" t="s">
        <v>38</v>
      </c>
      <c r="R25" s="22"/>
      <c r="S25" s="37"/>
      <c r="T25" s="37"/>
      <c r="U25" s="37"/>
      <c r="V25" s="37"/>
      <c r="W25" s="54"/>
      <c r="X25" s="58"/>
      <c r="Y25" s="37"/>
      <c r="Z25" s="6"/>
      <c r="AA25" s="6"/>
      <c r="AB25" s="6"/>
      <c r="AC25" s="6"/>
      <c r="AD25" s="6"/>
      <c r="AE25" s="6"/>
      <c r="AF25" s="6"/>
    </row>
    <row r="26" spans="1:32" s="8" customFormat="1" ht="27" customHeight="1" x14ac:dyDescent="0.25">
      <c r="A26" s="17">
        <v>2</v>
      </c>
      <c r="B26" s="17">
        <v>5340302</v>
      </c>
      <c r="C26" s="9" t="s">
        <v>7</v>
      </c>
      <c r="D26" s="17">
        <v>35</v>
      </c>
      <c r="E26" s="17">
        <v>70</v>
      </c>
      <c r="F26" s="17">
        <v>15</v>
      </c>
      <c r="G26" s="17">
        <v>20</v>
      </c>
      <c r="H26" s="17">
        <v>0</v>
      </c>
      <c r="I26" s="17">
        <v>40</v>
      </c>
      <c r="J26" s="42">
        <f t="shared" ref="J26:K27" si="3">SUM(D26+F26+H26)</f>
        <v>50</v>
      </c>
      <c r="K26" s="49">
        <f t="shared" si="3"/>
        <v>130</v>
      </c>
      <c r="L26" s="22">
        <f t="shared" ref="L26:L27" si="4">J26+K26</f>
        <v>180</v>
      </c>
      <c r="M26" s="45">
        <v>69</v>
      </c>
      <c r="N26" s="52">
        <v>115</v>
      </c>
      <c r="O26" s="10">
        <f t="shared" ref="O26:O27" si="5">M26+N26</f>
        <v>184</v>
      </c>
      <c r="P26" s="17"/>
      <c r="Q26" s="22" t="s">
        <v>38</v>
      </c>
      <c r="R26" s="22"/>
      <c r="S26" s="9"/>
      <c r="T26" s="9"/>
      <c r="U26" s="9"/>
      <c r="V26" s="9"/>
      <c r="W26" s="55"/>
      <c r="X26" s="59"/>
      <c r="Y26" s="9"/>
    </row>
    <row r="27" spans="1:32" s="8" customFormat="1" ht="27" customHeight="1" x14ac:dyDescent="0.25">
      <c r="A27" s="17">
        <v>3</v>
      </c>
      <c r="B27" s="17">
        <v>5340417</v>
      </c>
      <c r="C27" s="11" t="s">
        <v>8</v>
      </c>
      <c r="D27" s="16">
        <v>35</v>
      </c>
      <c r="E27" s="16">
        <v>70</v>
      </c>
      <c r="F27" s="17">
        <v>15</v>
      </c>
      <c r="G27" s="17">
        <v>20</v>
      </c>
      <c r="H27" s="17">
        <v>0</v>
      </c>
      <c r="I27" s="17">
        <v>40</v>
      </c>
      <c r="J27" s="42">
        <f t="shared" si="3"/>
        <v>50</v>
      </c>
      <c r="K27" s="49">
        <f t="shared" si="3"/>
        <v>130</v>
      </c>
      <c r="L27" s="22">
        <f t="shared" si="4"/>
        <v>180</v>
      </c>
      <c r="M27" s="45">
        <v>101</v>
      </c>
      <c r="N27" s="52">
        <v>96</v>
      </c>
      <c r="O27" s="10">
        <f t="shared" si="5"/>
        <v>197</v>
      </c>
      <c r="P27" s="17"/>
      <c r="Q27" s="22"/>
      <c r="R27" s="22"/>
      <c r="S27" s="9"/>
      <c r="T27" s="9"/>
      <c r="U27" s="9"/>
      <c r="V27" s="9"/>
      <c r="W27" s="55"/>
      <c r="X27" s="59"/>
      <c r="Y27" s="9"/>
    </row>
    <row r="28" spans="1:32" s="6" customFormat="1" ht="27.75" customHeight="1" x14ac:dyDescent="0.25">
      <c r="A28" s="7" t="s">
        <v>32</v>
      </c>
      <c r="B28" s="26"/>
      <c r="C28" s="27"/>
      <c r="D28" s="27"/>
      <c r="E28" s="27"/>
      <c r="F28" s="27"/>
      <c r="G28" s="27"/>
      <c r="H28" s="27"/>
      <c r="I28" s="27"/>
      <c r="J28" s="41"/>
      <c r="K28" s="48"/>
      <c r="L28" s="27"/>
      <c r="M28" s="41"/>
      <c r="N28" s="48"/>
      <c r="O28" s="30"/>
      <c r="P28" s="27"/>
      <c r="Q28" s="27"/>
      <c r="R28" s="28"/>
      <c r="S28" s="9"/>
      <c r="T28" s="9"/>
      <c r="U28" s="9"/>
      <c r="V28" s="9"/>
      <c r="W28" s="55"/>
      <c r="X28" s="59"/>
      <c r="Y28" s="9"/>
      <c r="Z28" s="8"/>
      <c r="AA28" s="8"/>
      <c r="AB28" s="8"/>
      <c r="AC28" s="8"/>
      <c r="AD28" s="8"/>
      <c r="AE28" s="8"/>
      <c r="AF28" s="8"/>
    </row>
    <row r="29" spans="1:32" s="8" customFormat="1" ht="28.5" customHeight="1" x14ac:dyDescent="0.25">
      <c r="A29" s="17">
        <v>1</v>
      </c>
      <c r="B29" s="17">
        <v>5510201</v>
      </c>
      <c r="C29" s="9" t="s">
        <v>9</v>
      </c>
      <c r="D29" s="17">
        <v>35</v>
      </c>
      <c r="E29" s="17">
        <v>50</v>
      </c>
      <c r="F29" s="17">
        <v>15</v>
      </c>
      <c r="G29" s="17">
        <v>90</v>
      </c>
      <c r="H29" s="17">
        <v>0</v>
      </c>
      <c r="I29" s="17">
        <v>40</v>
      </c>
      <c r="J29" s="42">
        <f>SUM(D29+F29+H29)</f>
        <v>50</v>
      </c>
      <c r="K29" s="49">
        <f>SUM(E29+G29+I29)</f>
        <v>180</v>
      </c>
      <c r="L29" s="22">
        <f>J29+K29</f>
        <v>230</v>
      </c>
      <c r="M29" s="45">
        <v>77</v>
      </c>
      <c r="N29" s="52">
        <v>566</v>
      </c>
      <c r="O29" s="10">
        <f>M29+N29</f>
        <v>643</v>
      </c>
      <c r="P29" s="36">
        <f>O29/L29%</f>
        <v>279.56521739130437</v>
      </c>
      <c r="Q29" s="17" t="s">
        <v>38</v>
      </c>
      <c r="R29" s="17"/>
      <c r="S29" s="38">
        <f>O29-L29</f>
        <v>413</v>
      </c>
      <c r="T29" s="9">
        <f>M29-J29</f>
        <v>27</v>
      </c>
      <c r="U29" s="9">
        <f>N29-K29</f>
        <v>386</v>
      </c>
      <c r="V29" s="9">
        <f>(T29/20)+(U29/10)</f>
        <v>39.950000000000003</v>
      </c>
      <c r="W29" s="55">
        <v>40</v>
      </c>
      <c r="X29" s="59">
        <v>360</v>
      </c>
      <c r="Y29" s="9">
        <f>(W29/20)+(X29/10)</f>
        <v>38</v>
      </c>
    </row>
    <row r="30" spans="1:32" s="8" customFormat="1" ht="29.25" customHeight="1" x14ac:dyDescent="0.25">
      <c r="A30" s="17">
        <v>2</v>
      </c>
      <c r="B30" s="17">
        <v>5510212</v>
      </c>
      <c r="C30" s="9" t="s">
        <v>10</v>
      </c>
      <c r="D30" s="17">
        <v>35</v>
      </c>
      <c r="E30" s="17">
        <v>0</v>
      </c>
      <c r="F30" s="17">
        <v>15</v>
      </c>
      <c r="G30" s="17">
        <v>0</v>
      </c>
      <c r="H30" s="17">
        <v>30</v>
      </c>
      <c r="I30" s="17">
        <v>0</v>
      </c>
      <c r="J30" s="42">
        <f t="shared" ref="J30:K34" si="6">SUM(D30+F30+H30)</f>
        <v>80</v>
      </c>
      <c r="K30" s="49">
        <f t="shared" si="6"/>
        <v>0</v>
      </c>
      <c r="L30" s="22">
        <f t="shared" ref="L30:L34" si="7">J30+K30</f>
        <v>80</v>
      </c>
      <c r="M30" s="45">
        <v>0</v>
      </c>
      <c r="N30" s="52">
        <v>0</v>
      </c>
      <c r="O30" s="10">
        <f t="shared" ref="O30:O34" si="8">M30+N30</f>
        <v>0</v>
      </c>
      <c r="P30" s="17"/>
      <c r="Q30" s="17" t="s">
        <v>38</v>
      </c>
      <c r="R30" s="17"/>
      <c r="S30" s="9"/>
      <c r="T30" s="9"/>
      <c r="U30" s="9"/>
      <c r="V30" s="9"/>
      <c r="W30" s="55"/>
      <c r="X30" s="59"/>
      <c r="Y30" s="9"/>
    </row>
    <row r="31" spans="1:32" s="8" customFormat="1" ht="29.25" customHeight="1" x14ac:dyDescent="0.25">
      <c r="A31" s="17">
        <v>3</v>
      </c>
      <c r="B31" s="17"/>
      <c r="C31" s="9" t="s">
        <v>11</v>
      </c>
      <c r="D31" s="17">
        <v>0</v>
      </c>
      <c r="E31" s="17">
        <v>35</v>
      </c>
      <c r="F31" s="17">
        <v>0</v>
      </c>
      <c r="G31" s="17">
        <v>60</v>
      </c>
      <c r="H31" s="17">
        <v>0</v>
      </c>
      <c r="I31" s="17">
        <v>15</v>
      </c>
      <c r="J31" s="42">
        <f t="shared" si="6"/>
        <v>0</v>
      </c>
      <c r="K31" s="49">
        <f t="shared" si="6"/>
        <v>110</v>
      </c>
      <c r="L31" s="22">
        <f t="shared" si="7"/>
        <v>110</v>
      </c>
      <c r="M31" s="45">
        <v>0</v>
      </c>
      <c r="N31" s="52">
        <v>86</v>
      </c>
      <c r="O31" s="10">
        <f t="shared" si="8"/>
        <v>86</v>
      </c>
      <c r="P31" s="17"/>
      <c r="Q31" s="17"/>
      <c r="R31" s="17"/>
      <c r="S31" s="9"/>
      <c r="T31" s="9"/>
      <c r="U31" s="9"/>
      <c r="V31" s="9"/>
      <c r="W31" s="55"/>
      <c r="X31" s="59"/>
      <c r="Y31" s="9"/>
    </row>
    <row r="32" spans="1:32" s="8" customFormat="1" ht="28.5" customHeight="1" x14ac:dyDescent="0.25">
      <c r="A32" s="17">
        <v>4</v>
      </c>
      <c r="B32" s="17"/>
      <c r="C32" s="9" t="s">
        <v>47</v>
      </c>
      <c r="D32" s="17">
        <v>50</v>
      </c>
      <c r="E32" s="17">
        <v>0</v>
      </c>
      <c r="F32" s="17">
        <v>0</v>
      </c>
      <c r="G32" s="17">
        <v>0</v>
      </c>
      <c r="H32" s="17">
        <v>30</v>
      </c>
      <c r="I32" s="17">
        <v>0</v>
      </c>
      <c r="J32" s="42">
        <f t="shared" si="6"/>
        <v>80</v>
      </c>
      <c r="K32" s="49">
        <f t="shared" si="6"/>
        <v>0</v>
      </c>
      <c r="L32" s="22">
        <f t="shared" si="7"/>
        <v>80</v>
      </c>
      <c r="M32" s="45">
        <v>48</v>
      </c>
      <c r="N32" s="52">
        <v>0</v>
      </c>
      <c r="O32" s="10">
        <f t="shared" si="8"/>
        <v>48</v>
      </c>
      <c r="P32" s="17"/>
      <c r="Q32" s="17"/>
      <c r="R32" s="17"/>
      <c r="S32" s="37"/>
      <c r="T32" s="37"/>
      <c r="U32" s="37"/>
      <c r="V32" s="37"/>
      <c r="W32" s="54"/>
      <c r="X32" s="58"/>
      <c r="Y32" s="37"/>
      <c r="Z32" s="6"/>
      <c r="AA32" s="6"/>
      <c r="AB32" s="6"/>
      <c r="AC32" s="6"/>
      <c r="AD32" s="6"/>
      <c r="AE32" s="6"/>
      <c r="AF32" s="6"/>
    </row>
    <row r="33" spans="1:32" s="8" customFormat="1" ht="33" customHeight="1" x14ac:dyDescent="0.25">
      <c r="A33" s="17">
        <v>5</v>
      </c>
      <c r="B33" s="17">
        <v>5520155</v>
      </c>
      <c r="C33" s="11" t="s">
        <v>13</v>
      </c>
      <c r="D33" s="16">
        <v>35</v>
      </c>
      <c r="E33" s="16">
        <v>35</v>
      </c>
      <c r="F33" s="17">
        <v>15</v>
      </c>
      <c r="G33" s="17">
        <v>30</v>
      </c>
      <c r="H33" s="17">
        <v>0</v>
      </c>
      <c r="I33" s="17">
        <v>30</v>
      </c>
      <c r="J33" s="42">
        <f t="shared" si="6"/>
        <v>50</v>
      </c>
      <c r="K33" s="49">
        <f t="shared" si="6"/>
        <v>95</v>
      </c>
      <c r="L33" s="22">
        <f t="shared" si="7"/>
        <v>145</v>
      </c>
      <c r="M33" s="45">
        <v>0</v>
      </c>
      <c r="N33" s="52">
        <v>39</v>
      </c>
      <c r="O33" s="10">
        <f t="shared" si="8"/>
        <v>39</v>
      </c>
      <c r="P33" s="17"/>
      <c r="Q33" s="17" t="s">
        <v>38</v>
      </c>
      <c r="R33" s="17"/>
      <c r="S33" s="9"/>
      <c r="T33" s="9"/>
      <c r="U33" s="9"/>
      <c r="V33" s="9"/>
      <c r="W33" s="55"/>
      <c r="X33" s="59"/>
      <c r="Y33" s="9"/>
    </row>
    <row r="34" spans="1:32" s="8" customFormat="1" ht="33" customHeight="1" x14ac:dyDescent="0.25">
      <c r="A34" s="17">
        <v>6</v>
      </c>
      <c r="B34" s="17">
        <v>5520121</v>
      </c>
      <c r="C34" s="9" t="s">
        <v>12</v>
      </c>
      <c r="D34" s="17">
        <v>50</v>
      </c>
      <c r="E34" s="17">
        <v>50</v>
      </c>
      <c r="F34" s="17">
        <v>0</v>
      </c>
      <c r="G34" s="17">
        <v>0</v>
      </c>
      <c r="H34" s="17">
        <v>0</v>
      </c>
      <c r="I34" s="17">
        <v>40</v>
      </c>
      <c r="J34" s="42">
        <f t="shared" si="6"/>
        <v>50</v>
      </c>
      <c r="K34" s="49">
        <f t="shared" si="6"/>
        <v>90</v>
      </c>
      <c r="L34" s="22">
        <f t="shared" si="7"/>
        <v>140</v>
      </c>
      <c r="M34" s="45">
        <v>0</v>
      </c>
      <c r="N34" s="52">
        <v>40</v>
      </c>
      <c r="O34" s="10">
        <f t="shared" si="8"/>
        <v>40</v>
      </c>
      <c r="P34" s="17"/>
      <c r="Q34" s="17" t="s">
        <v>38</v>
      </c>
      <c r="R34" s="17"/>
      <c r="S34" s="9"/>
      <c r="T34" s="9"/>
      <c r="U34" s="9"/>
      <c r="V34" s="9"/>
      <c r="W34" s="55"/>
      <c r="X34" s="59"/>
      <c r="Y34" s="9"/>
    </row>
    <row r="35" spans="1:32" s="6" customFormat="1" ht="29.25" customHeight="1" x14ac:dyDescent="0.25">
      <c r="A35" s="26" t="s">
        <v>33</v>
      </c>
      <c r="B35" s="27"/>
      <c r="C35" s="27"/>
      <c r="D35" s="27"/>
      <c r="E35" s="27"/>
      <c r="F35" s="27"/>
      <c r="G35" s="27"/>
      <c r="H35" s="27"/>
      <c r="I35" s="27"/>
      <c r="J35" s="41"/>
      <c r="K35" s="48"/>
      <c r="L35" s="27"/>
      <c r="M35" s="41"/>
      <c r="N35" s="48"/>
      <c r="O35" s="30"/>
      <c r="P35" s="27"/>
      <c r="Q35" s="27"/>
      <c r="R35" s="28"/>
      <c r="S35" s="9"/>
      <c r="T35" s="9"/>
      <c r="U35" s="9"/>
      <c r="V35" s="9"/>
      <c r="W35" s="55"/>
      <c r="X35" s="59"/>
      <c r="Y35" s="9"/>
      <c r="Z35" s="8"/>
      <c r="AA35" s="8"/>
      <c r="AB35" s="8"/>
      <c r="AC35" s="8"/>
      <c r="AD35" s="8"/>
      <c r="AE35" s="8"/>
      <c r="AF35" s="8"/>
    </row>
    <row r="36" spans="1:32" s="8" customFormat="1" ht="33" customHeight="1" x14ac:dyDescent="0.25">
      <c r="A36" s="17">
        <v>1</v>
      </c>
      <c r="B36" s="17">
        <v>5510216</v>
      </c>
      <c r="C36" s="9" t="s">
        <v>14</v>
      </c>
      <c r="D36" s="17">
        <v>50</v>
      </c>
      <c r="E36" s="17">
        <v>150</v>
      </c>
      <c r="F36" s="17">
        <v>60</v>
      </c>
      <c r="G36" s="17">
        <v>180</v>
      </c>
      <c r="H36" s="17">
        <v>35</v>
      </c>
      <c r="I36" s="17">
        <v>70</v>
      </c>
      <c r="J36" s="42">
        <f>SUM(D36+F36+H36)</f>
        <v>145</v>
      </c>
      <c r="K36" s="49">
        <f>SUM(E36+G36+I36)</f>
        <v>400</v>
      </c>
      <c r="L36" s="22">
        <f>J36+K36</f>
        <v>545</v>
      </c>
      <c r="M36" s="45">
        <v>402</v>
      </c>
      <c r="N36" s="52">
        <v>1177</v>
      </c>
      <c r="O36" s="10">
        <f>M36+N36</f>
        <v>1579</v>
      </c>
      <c r="P36" s="36">
        <f>O36/L36%</f>
        <v>289.7247706422018</v>
      </c>
      <c r="Q36" s="17" t="s">
        <v>38</v>
      </c>
      <c r="R36" s="17"/>
      <c r="S36" s="38">
        <f>O36-L36</f>
        <v>1034</v>
      </c>
      <c r="T36" s="9">
        <f>M36-J36</f>
        <v>257</v>
      </c>
      <c r="U36" s="9">
        <f>N36-K36</f>
        <v>777</v>
      </c>
      <c r="V36" s="9">
        <f>(T36/20)+(U36/10)</f>
        <v>90.55</v>
      </c>
      <c r="W36" s="55">
        <v>240</v>
      </c>
      <c r="X36" s="59">
        <v>730</v>
      </c>
      <c r="Y36" s="9">
        <f>(W36/20)+(X36/10)</f>
        <v>85</v>
      </c>
      <c r="Z36" s="6"/>
      <c r="AA36" s="6"/>
      <c r="AB36" s="6"/>
      <c r="AC36" s="6"/>
      <c r="AD36" s="6"/>
      <c r="AE36" s="6"/>
      <c r="AF36" s="6"/>
    </row>
    <row r="37" spans="1:32" s="6" customFormat="1" ht="33" customHeight="1" x14ac:dyDescent="0.25">
      <c r="A37" s="26" t="s">
        <v>34</v>
      </c>
      <c r="B37" s="27"/>
      <c r="C37" s="27"/>
      <c r="D37" s="27"/>
      <c r="E37" s="27"/>
      <c r="F37" s="27"/>
      <c r="G37" s="27"/>
      <c r="H37" s="27"/>
      <c r="I37" s="27"/>
      <c r="J37" s="41"/>
      <c r="K37" s="48"/>
      <c r="L37" s="27"/>
      <c r="M37" s="41"/>
      <c r="N37" s="48"/>
      <c r="O37" s="30"/>
      <c r="P37" s="27"/>
      <c r="Q37" s="27"/>
      <c r="R37" s="28"/>
      <c r="S37" s="9"/>
      <c r="T37" s="9"/>
      <c r="U37" s="9"/>
      <c r="V37" s="9"/>
      <c r="W37" s="55"/>
      <c r="X37" s="59"/>
      <c r="Y37" s="9"/>
      <c r="Z37" s="8"/>
      <c r="AA37" s="8"/>
      <c r="AB37" s="8"/>
      <c r="AC37" s="8"/>
      <c r="AD37" s="8"/>
      <c r="AE37" s="8"/>
      <c r="AF37" s="8"/>
    </row>
    <row r="38" spans="1:32" s="8" customFormat="1" ht="33" customHeight="1" x14ac:dyDescent="0.25">
      <c r="A38" s="17">
        <v>1</v>
      </c>
      <c r="B38" s="17">
        <v>5510211</v>
      </c>
      <c r="C38" s="9" t="s">
        <v>15</v>
      </c>
      <c r="D38" s="17">
        <v>50</v>
      </c>
      <c r="E38" s="17">
        <v>70</v>
      </c>
      <c r="F38" s="17">
        <v>0</v>
      </c>
      <c r="G38" s="17">
        <v>0</v>
      </c>
      <c r="H38" s="17">
        <v>0</v>
      </c>
      <c r="I38" s="17">
        <v>50</v>
      </c>
      <c r="J38" s="42">
        <f>SUM(D38+F38+H38)</f>
        <v>50</v>
      </c>
      <c r="K38" s="49">
        <f>SUM(E38+G38+I38)</f>
        <v>120</v>
      </c>
      <c r="L38" s="22">
        <f>J38+K38</f>
        <v>170</v>
      </c>
      <c r="M38" s="45">
        <v>0</v>
      </c>
      <c r="N38" s="52">
        <v>84</v>
      </c>
      <c r="O38" s="10">
        <f>M38+N38</f>
        <v>84</v>
      </c>
      <c r="P38" s="17"/>
      <c r="Q38" s="17" t="s">
        <v>38</v>
      </c>
      <c r="R38" s="17"/>
      <c r="S38" s="9"/>
      <c r="T38" s="9"/>
      <c r="U38" s="9"/>
      <c r="V38" s="9"/>
      <c r="W38" s="55"/>
      <c r="X38" s="59"/>
      <c r="Y38" s="9"/>
    </row>
    <row r="39" spans="1:32" s="8" customFormat="1" ht="33" customHeight="1" x14ac:dyDescent="0.25">
      <c r="A39" s="17">
        <v>2</v>
      </c>
      <c r="B39" s="17">
        <v>5520205</v>
      </c>
      <c r="C39" s="11" t="s">
        <v>17</v>
      </c>
      <c r="D39" s="16">
        <v>25</v>
      </c>
      <c r="E39" s="16">
        <v>25</v>
      </c>
      <c r="F39" s="17">
        <v>15</v>
      </c>
      <c r="G39" s="17">
        <v>30</v>
      </c>
      <c r="H39" s="17">
        <v>10</v>
      </c>
      <c r="I39" s="17">
        <v>20</v>
      </c>
      <c r="J39" s="42">
        <f t="shared" ref="J39:K41" si="9">SUM(D39+F39+H39)</f>
        <v>50</v>
      </c>
      <c r="K39" s="49">
        <f t="shared" si="9"/>
        <v>75</v>
      </c>
      <c r="L39" s="22">
        <f t="shared" ref="L39:L41" si="10">J39+K39</f>
        <v>125</v>
      </c>
      <c r="M39" s="45">
        <v>46</v>
      </c>
      <c r="N39" s="52">
        <v>109</v>
      </c>
      <c r="O39" s="10">
        <f t="shared" ref="O39:O41" si="11">M39+N39</f>
        <v>155</v>
      </c>
      <c r="P39" s="36">
        <f>O39/L39%</f>
        <v>124</v>
      </c>
      <c r="Q39" s="17" t="s">
        <v>38</v>
      </c>
      <c r="R39" s="17"/>
      <c r="S39" s="38">
        <f>O39-L39</f>
        <v>30</v>
      </c>
      <c r="T39" s="9">
        <f>M39-J39</f>
        <v>-4</v>
      </c>
      <c r="U39" s="9">
        <f>N39-K39</f>
        <v>34</v>
      </c>
      <c r="V39" s="9">
        <f>(T39/20)+(U39/10)</f>
        <v>3.1999999999999997</v>
      </c>
      <c r="W39" s="55">
        <v>0</v>
      </c>
      <c r="X39" s="59">
        <v>30</v>
      </c>
      <c r="Y39" s="9">
        <f>(W39/20)+(X39/10)</f>
        <v>3</v>
      </c>
      <c r="Z39" s="6"/>
      <c r="AA39" s="6"/>
      <c r="AB39" s="6"/>
      <c r="AC39" s="6"/>
      <c r="AD39" s="6"/>
      <c r="AE39" s="6"/>
      <c r="AF39" s="6"/>
    </row>
    <row r="40" spans="1:32" s="8" customFormat="1" ht="33" customHeight="1" x14ac:dyDescent="0.25">
      <c r="A40" s="17">
        <v>3</v>
      </c>
      <c r="B40" s="17">
        <v>5520255</v>
      </c>
      <c r="C40" s="11" t="s">
        <v>18</v>
      </c>
      <c r="D40" s="16">
        <v>25</v>
      </c>
      <c r="E40" s="16">
        <v>25</v>
      </c>
      <c r="F40" s="17">
        <v>20</v>
      </c>
      <c r="G40" s="17">
        <v>30</v>
      </c>
      <c r="H40" s="17">
        <v>10</v>
      </c>
      <c r="I40" s="17">
        <v>20</v>
      </c>
      <c r="J40" s="42">
        <f t="shared" si="9"/>
        <v>55</v>
      </c>
      <c r="K40" s="49">
        <f t="shared" si="9"/>
        <v>75</v>
      </c>
      <c r="L40" s="22">
        <f t="shared" si="10"/>
        <v>130</v>
      </c>
      <c r="M40" s="45">
        <v>131</v>
      </c>
      <c r="N40" s="52">
        <v>178</v>
      </c>
      <c r="O40" s="10">
        <f t="shared" si="11"/>
        <v>309</v>
      </c>
      <c r="P40" s="36">
        <f>O40/L40%</f>
        <v>237.69230769230768</v>
      </c>
      <c r="Q40" s="17" t="s">
        <v>38</v>
      </c>
      <c r="R40" s="17"/>
      <c r="S40" s="38">
        <f>O40-L40</f>
        <v>179</v>
      </c>
      <c r="T40" s="9">
        <f>M40-J40</f>
        <v>76</v>
      </c>
      <c r="U40" s="9">
        <f>N40-K40</f>
        <v>103</v>
      </c>
      <c r="V40" s="9">
        <f>(T40/20)+(U40/10)</f>
        <v>14.100000000000001</v>
      </c>
      <c r="W40" s="55">
        <v>80</v>
      </c>
      <c r="X40" s="59">
        <v>130</v>
      </c>
      <c r="Y40" s="9">
        <f>(W40/20)+(X40/10)</f>
        <v>17</v>
      </c>
    </row>
    <row r="41" spans="1:32" s="8" customFormat="1" ht="33" customHeight="1" x14ac:dyDescent="0.25">
      <c r="A41" s="17">
        <v>4</v>
      </c>
      <c r="B41" s="17">
        <v>5520114</v>
      </c>
      <c r="C41" s="9" t="s">
        <v>16</v>
      </c>
      <c r="D41" s="17">
        <v>60</v>
      </c>
      <c r="E41" s="17">
        <v>50</v>
      </c>
      <c r="F41" s="17">
        <v>0</v>
      </c>
      <c r="G41" s="17">
        <v>0</v>
      </c>
      <c r="H41" s="17">
        <v>0</v>
      </c>
      <c r="I41" s="17">
        <v>40</v>
      </c>
      <c r="J41" s="42">
        <f t="shared" si="9"/>
        <v>60</v>
      </c>
      <c r="K41" s="49">
        <f t="shared" si="9"/>
        <v>90</v>
      </c>
      <c r="L41" s="22">
        <f t="shared" si="10"/>
        <v>150</v>
      </c>
      <c r="M41" s="45">
        <v>0</v>
      </c>
      <c r="N41" s="52">
        <v>0</v>
      </c>
      <c r="O41" s="10">
        <f t="shared" si="11"/>
        <v>0</v>
      </c>
      <c r="P41" s="17"/>
      <c r="Q41" s="17" t="s">
        <v>38</v>
      </c>
      <c r="R41" s="17"/>
      <c r="S41" s="9"/>
      <c r="T41" s="9"/>
      <c r="U41" s="9"/>
      <c r="V41" s="9"/>
      <c r="W41" s="55"/>
      <c r="X41" s="59"/>
      <c r="Y41" s="9"/>
    </row>
    <row r="42" spans="1:32" s="6" customFormat="1" ht="27.75" customHeight="1" x14ac:dyDescent="0.25">
      <c r="A42" s="7" t="s">
        <v>35</v>
      </c>
      <c r="B42" s="26"/>
      <c r="C42" s="27"/>
      <c r="D42" s="27"/>
      <c r="E42" s="27"/>
      <c r="F42" s="27"/>
      <c r="G42" s="27"/>
      <c r="H42" s="27"/>
      <c r="I42" s="27"/>
      <c r="J42" s="41"/>
      <c r="K42" s="48"/>
      <c r="L42" s="27"/>
      <c r="M42" s="41"/>
      <c r="N42" s="48"/>
      <c r="O42" s="30"/>
      <c r="P42" s="27"/>
      <c r="Q42" s="27"/>
      <c r="R42" s="28"/>
      <c r="S42" s="9"/>
      <c r="T42" s="9"/>
      <c r="U42" s="9"/>
      <c r="V42" s="9"/>
      <c r="W42" s="55"/>
      <c r="X42" s="59"/>
      <c r="Y42" s="9"/>
      <c r="Z42" s="8"/>
      <c r="AA42" s="8"/>
      <c r="AB42" s="8"/>
      <c r="AC42" s="8"/>
      <c r="AD42" s="8"/>
      <c r="AE42" s="8"/>
      <c r="AF42" s="8"/>
    </row>
    <row r="43" spans="1:32" s="8" customFormat="1" ht="31.5" customHeight="1" x14ac:dyDescent="0.25">
      <c r="A43" s="17">
        <v>1</v>
      </c>
      <c r="B43" s="17">
        <v>5510303</v>
      </c>
      <c r="C43" s="11" t="s">
        <v>19</v>
      </c>
      <c r="D43" s="16">
        <v>30</v>
      </c>
      <c r="E43" s="16">
        <v>50</v>
      </c>
      <c r="F43" s="17">
        <v>15</v>
      </c>
      <c r="G43" s="17">
        <v>60</v>
      </c>
      <c r="H43" s="17">
        <v>10</v>
      </c>
      <c r="I43" s="17">
        <v>20</v>
      </c>
      <c r="J43" s="42">
        <f>SUM(D43+F43+H43)</f>
        <v>55</v>
      </c>
      <c r="K43" s="49">
        <f>SUM(E43+G43+I43)</f>
        <v>130</v>
      </c>
      <c r="L43" s="22">
        <f>J43+K43</f>
        <v>185</v>
      </c>
      <c r="M43" s="45">
        <v>58</v>
      </c>
      <c r="N43" s="52">
        <v>273</v>
      </c>
      <c r="O43" s="10">
        <f>M43+N43</f>
        <v>331</v>
      </c>
      <c r="P43" s="36">
        <f>O43/L43%</f>
        <v>178.91891891891891</v>
      </c>
      <c r="Q43" s="17" t="s">
        <v>38</v>
      </c>
      <c r="R43" s="17"/>
      <c r="S43" s="38">
        <f>O43-L43</f>
        <v>146</v>
      </c>
      <c r="T43" s="9">
        <f>M43-J43</f>
        <v>3</v>
      </c>
      <c r="U43" s="9">
        <f>N43-K43</f>
        <v>143</v>
      </c>
      <c r="V43" s="9">
        <f>(T43/20)+(U43/10)</f>
        <v>14.450000000000001</v>
      </c>
      <c r="W43" s="55">
        <v>20</v>
      </c>
      <c r="X43" s="59">
        <v>150</v>
      </c>
      <c r="Y43" s="9">
        <f>(W43/20)+(X43/10)</f>
        <v>16</v>
      </c>
    </row>
    <row r="44" spans="1:32" s="8" customFormat="1" ht="31.5" customHeight="1" x14ac:dyDescent="0.25">
      <c r="A44" s="17">
        <v>2</v>
      </c>
      <c r="B44" s="17">
        <v>5510305</v>
      </c>
      <c r="C44" s="11" t="s">
        <v>27</v>
      </c>
      <c r="D44" s="16">
        <v>30</v>
      </c>
      <c r="E44" s="16">
        <v>0</v>
      </c>
      <c r="F44" s="17">
        <v>15</v>
      </c>
      <c r="G44" s="17">
        <v>0</v>
      </c>
      <c r="H44" s="17">
        <v>10</v>
      </c>
      <c r="I44" s="17">
        <v>0</v>
      </c>
      <c r="J44" s="42">
        <f t="shared" ref="J44:K49" si="12">SUM(D44+F44+H44)</f>
        <v>55</v>
      </c>
      <c r="K44" s="49">
        <f t="shared" si="12"/>
        <v>0</v>
      </c>
      <c r="L44" s="22">
        <f t="shared" ref="L44:L49" si="13">J44+K44</f>
        <v>55</v>
      </c>
      <c r="M44" s="45">
        <v>0</v>
      </c>
      <c r="N44" s="52">
        <v>0</v>
      </c>
      <c r="O44" s="10">
        <f t="shared" ref="O44:O49" si="14">M44+N44</f>
        <v>0</v>
      </c>
      <c r="P44" s="17"/>
      <c r="Q44" s="17" t="s">
        <v>38</v>
      </c>
      <c r="R44" s="17"/>
      <c r="S44" s="9"/>
      <c r="T44" s="9"/>
      <c r="U44" s="9"/>
      <c r="V44" s="9"/>
      <c r="W44" s="55"/>
      <c r="X44" s="59"/>
      <c r="Y44" s="9"/>
    </row>
    <row r="45" spans="1:32" s="8" customFormat="1" ht="31.5" customHeight="1" x14ac:dyDescent="0.25">
      <c r="A45" s="17">
        <v>3</v>
      </c>
      <c r="B45" s="17"/>
      <c r="C45" s="11" t="s">
        <v>28</v>
      </c>
      <c r="D45" s="16">
        <v>0</v>
      </c>
      <c r="E45" s="16">
        <v>30</v>
      </c>
      <c r="F45" s="17">
        <v>0</v>
      </c>
      <c r="G45" s="17">
        <v>45</v>
      </c>
      <c r="H45" s="17">
        <v>0</v>
      </c>
      <c r="I45" s="17">
        <v>20</v>
      </c>
      <c r="J45" s="42">
        <f t="shared" si="12"/>
        <v>0</v>
      </c>
      <c r="K45" s="49">
        <f t="shared" si="12"/>
        <v>95</v>
      </c>
      <c r="L45" s="22">
        <f t="shared" si="13"/>
        <v>95</v>
      </c>
      <c r="M45" s="45">
        <v>0</v>
      </c>
      <c r="N45" s="52">
        <v>102</v>
      </c>
      <c r="O45" s="10">
        <f t="shared" si="14"/>
        <v>102</v>
      </c>
      <c r="P45" s="17"/>
      <c r="Q45" s="17"/>
      <c r="R45" s="17"/>
      <c r="S45" s="9"/>
      <c r="T45" s="9"/>
      <c r="U45" s="9"/>
      <c r="V45" s="9"/>
      <c r="W45" s="55"/>
      <c r="X45" s="59"/>
      <c r="Y45" s="9"/>
    </row>
    <row r="46" spans="1:32" s="8" customFormat="1" ht="31.5" customHeight="1" x14ac:dyDescent="0.25">
      <c r="A46" s="17">
        <v>4</v>
      </c>
      <c r="B46" s="17">
        <v>5520217</v>
      </c>
      <c r="C46" s="11" t="s">
        <v>20</v>
      </c>
      <c r="D46" s="16">
        <v>70</v>
      </c>
      <c r="E46" s="16">
        <v>50</v>
      </c>
      <c r="F46" s="17">
        <v>0</v>
      </c>
      <c r="G46" s="17">
        <v>0</v>
      </c>
      <c r="H46" s="17">
        <v>0</v>
      </c>
      <c r="I46" s="17">
        <v>40</v>
      </c>
      <c r="J46" s="42">
        <f t="shared" si="12"/>
        <v>70</v>
      </c>
      <c r="K46" s="49">
        <f t="shared" si="12"/>
        <v>90</v>
      </c>
      <c r="L46" s="22">
        <f t="shared" si="13"/>
        <v>160</v>
      </c>
      <c r="M46" s="45">
        <v>0</v>
      </c>
      <c r="N46" s="52">
        <v>0</v>
      </c>
      <c r="O46" s="10">
        <f t="shared" si="14"/>
        <v>0</v>
      </c>
      <c r="P46" s="17"/>
      <c r="Q46" s="17" t="s">
        <v>38</v>
      </c>
      <c r="R46" s="17"/>
      <c r="S46" s="37"/>
      <c r="T46" s="37"/>
      <c r="U46" s="37"/>
      <c r="V46" s="37"/>
      <c r="W46" s="54"/>
      <c r="X46" s="58"/>
      <c r="Y46" s="37"/>
      <c r="Z46" s="6"/>
      <c r="AA46" s="6"/>
      <c r="AB46" s="6"/>
      <c r="AC46" s="6"/>
      <c r="AD46" s="6"/>
      <c r="AE46" s="6"/>
      <c r="AF46" s="6"/>
    </row>
    <row r="47" spans="1:32" s="8" customFormat="1" ht="31.5" customHeight="1" x14ac:dyDescent="0.25">
      <c r="A47" s="17">
        <v>5</v>
      </c>
      <c r="B47" s="17">
        <v>5520225</v>
      </c>
      <c r="C47" s="9" t="s">
        <v>21</v>
      </c>
      <c r="D47" s="17">
        <v>50</v>
      </c>
      <c r="E47" s="17">
        <v>50</v>
      </c>
      <c r="F47" s="17">
        <v>20</v>
      </c>
      <c r="G47" s="17">
        <v>40</v>
      </c>
      <c r="H47" s="17">
        <v>20</v>
      </c>
      <c r="I47" s="17">
        <v>40</v>
      </c>
      <c r="J47" s="42">
        <f t="shared" si="12"/>
        <v>90</v>
      </c>
      <c r="K47" s="49">
        <f t="shared" si="12"/>
        <v>130</v>
      </c>
      <c r="L47" s="22">
        <f t="shared" si="13"/>
        <v>220</v>
      </c>
      <c r="M47" s="45">
        <v>0</v>
      </c>
      <c r="N47" s="52">
        <v>0</v>
      </c>
      <c r="O47" s="10">
        <f t="shared" si="14"/>
        <v>0</v>
      </c>
      <c r="P47" s="17"/>
      <c r="Q47" s="17" t="s">
        <v>38</v>
      </c>
      <c r="R47" s="17"/>
      <c r="S47" s="9"/>
      <c r="T47" s="9"/>
      <c r="U47" s="9"/>
      <c r="V47" s="9"/>
      <c r="W47" s="55"/>
      <c r="X47" s="59"/>
      <c r="Y47" s="9"/>
    </row>
    <row r="48" spans="1:32" s="8" customFormat="1" ht="31.5" customHeight="1" x14ac:dyDescent="0.25">
      <c r="A48" s="17">
        <v>6</v>
      </c>
      <c r="B48" s="17">
        <v>5520227</v>
      </c>
      <c r="C48" s="9" t="s">
        <v>22</v>
      </c>
      <c r="D48" s="17">
        <v>50</v>
      </c>
      <c r="E48" s="17">
        <v>50</v>
      </c>
      <c r="F48" s="16">
        <v>25</v>
      </c>
      <c r="G48" s="16">
        <v>60</v>
      </c>
      <c r="H48" s="17">
        <v>20</v>
      </c>
      <c r="I48" s="17">
        <v>40</v>
      </c>
      <c r="J48" s="42">
        <f t="shared" si="12"/>
        <v>95</v>
      </c>
      <c r="K48" s="49">
        <f t="shared" si="12"/>
        <v>150</v>
      </c>
      <c r="L48" s="22">
        <f t="shared" si="13"/>
        <v>245</v>
      </c>
      <c r="M48" s="46">
        <v>149</v>
      </c>
      <c r="N48" s="52">
        <v>250</v>
      </c>
      <c r="O48" s="10">
        <f t="shared" si="14"/>
        <v>399</v>
      </c>
      <c r="P48" s="36">
        <f>O48/L48%</f>
        <v>162.85714285714283</v>
      </c>
      <c r="Q48" s="17" t="s">
        <v>38</v>
      </c>
      <c r="R48" s="17"/>
      <c r="S48" s="38">
        <f>O48-L48</f>
        <v>154</v>
      </c>
      <c r="T48" s="9">
        <f>M48-J48</f>
        <v>54</v>
      </c>
      <c r="U48" s="9">
        <f>N48-K48</f>
        <v>100</v>
      </c>
      <c r="V48" s="9">
        <f>(T48/20)+(U48/10)</f>
        <v>12.7</v>
      </c>
      <c r="W48" s="55">
        <v>60</v>
      </c>
      <c r="X48" s="59">
        <v>140</v>
      </c>
      <c r="Y48" s="9">
        <f>(W48/20)+(X48/10)</f>
        <v>17</v>
      </c>
    </row>
    <row r="49" spans="1:32" s="8" customFormat="1" ht="31.5" customHeight="1" x14ac:dyDescent="0.25">
      <c r="A49" s="17">
        <v>7</v>
      </c>
      <c r="B49" s="17"/>
      <c r="C49" s="9" t="s">
        <v>46</v>
      </c>
      <c r="D49" s="17">
        <v>70</v>
      </c>
      <c r="E49" s="17">
        <v>50</v>
      </c>
      <c r="F49" s="17">
        <v>0</v>
      </c>
      <c r="G49" s="17">
        <v>45</v>
      </c>
      <c r="H49" s="17">
        <v>0</v>
      </c>
      <c r="I49" s="17">
        <v>40</v>
      </c>
      <c r="J49" s="42">
        <f t="shared" si="12"/>
        <v>70</v>
      </c>
      <c r="K49" s="49">
        <f t="shared" si="12"/>
        <v>135</v>
      </c>
      <c r="L49" s="22">
        <f t="shared" si="13"/>
        <v>205</v>
      </c>
      <c r="M49" s="45">
        <v>47</v>
      </c>
      <c r="N49" s="52">
        <v>117</v>
      </c>
      <c r="O49" s="10">
        <f t="shared" si="14"/>
        <v>164</v>
      </c>
      <c r="P49" s="17"/>
      <c r="Q49" s="17"/>
      <c r="R49" s="17"/>
      <c r="S49" s="9"/>
      <c r="T49" s="9"/>
      <c r="U49" s="9"/>
      <c r="V49" s="9"/>
      <c r="W49" s="55"/>
      <c r="X49" s="59"/>
      <c r="Y49" s="9"/>
    </row>
    <row r="50" spans="1:32" s="6" customFormat="1" ht="33" customHeight="1" x14ac:dyDescent="0.25">
      <c r="A50" s="26" t="s">
        <v>36</v>
      </c>
      <c r="B50" s="27"/>
      <c r="C50" s="27"/>
      <c r="D50" s="27"/>
      <c r="E50" s="27"/>
      <c r="F50" s="27"/>
      <c r="G50" s="27"/>
      <c r="H50" s="27"/>
      <c r="I50" s="27"/>
      <c r="J50" s="41"/>
      <c r="K50" s="48"/>
      <c r="L50" s="27"/>
      <c r="M50" s="41"/>
      <c r="N50" s="48"/>
      <c r="O50" s="30"/>
      <c r="P50" s="27"/>
      <c r="Q50" s="27"/>
      <c r="R50" s="28"/>
      <c r="S50" s="9"/>
      <c r="T50" s="9"/>
      <c r="U50" s="9"/>
      <c r="V50" s="9"/>
      <c r="W50" s="55"/>
      <c r="X50" s="59"/>
      <c r="Y50" s="9"/>
      <c r="Z50" s="8"/>
      <c r="AA50" s="8"/>
      <c r="AB50" s="8"/>
      <c r="AC50" s="8"/>
      <c r="AD50" s="8"/>
      <c r="AE50" s="8"/>
      <c r="AF50" s="8"/>
    </row>
    <row r="51" spans="1:32" s="8" customFormat="1" ht="33" customHeight="1" x14ac:dyDescent="0.25">
      <c r="A51" s="17">
        <v>1</v>
      </c>
      <c r="B51" s="17">
        <v>5540204</v>
      </c>
      <c r="C51" s="9" t="s">
        <v>23</v>
      </c>
      <c r="D51" s="17">
        <v>50</v>
      </c>
      <c r="E51" s="17">
        <v>0</v>
      </c>
      <c r="F51" s="17">
        <v>0</v>
      </c>
      <c r="G51" s="17">
        <v>0</v>
      </c>
      <c r="H51" s="17">
        <v>30</v>
      </c>
      <c r="I51" s="17">
        <v>0</v>
      </c>
      <c r="J51" s="42">
        <f>SUM(D51+F51+H51)</f>
        <v>80</v>
      </c>
      <c r="K51" s="49">
        <f>SUM(E51+G51+I51)</f>
        <v>0</v>
      </c>
      <c r="L51" s="22">
        <f>J51+K51</f>
        <v>80</v>
      </c>
      <c r="M51" s="45">
        <v>63</v>
      </c>
      <c r="N51" s="52">
        <v>0</v>
      </c>
      <c r="O51" s="10">
        <f>M51+N51</f>
        <v>63</v>
      </c>
      <c r="P51" s="17"/>
      <c r="Q51" s="17" t="s">
        <v>38</v>
      </c>
      <c r="R51" s="17"/>
      <c r="S51" s="9"/>
      <c r="T51" s="9"/>
      <c r="U51" s="9"/>
      <c r="V51" s="9"/>
      <c r="W51" s="55"/>
      <c r="X51" s="59"/>
      <c r="Y51" s="9"/>
    </row>
    <row r="52" spans="1:32" s="8" customFormat="1" ht="33" customHeight="1" x14ac:dyDescent="0.25">
      <c r="A52" s="17">
        <v>2</v>
      </c>
      <c r="B52" s="17"/>
      <c r="C52" s="9" t="s">
        <v>61</v>
      </c>
      <c r="D52" s="17">
        <v>0</v>
      </c>
      <c r="E52" s="17">
        <v>70</v>
      </c>
      <c r="F52" s="17">
        <v>0</v>
      </c>
      <c r="G52" s="17">
        <v>20</v>
      </c>
      <c r="H52" s="17">
        <v>0</v>
      </c>
      <c r="I52" s="17">
        <v>30</v>
      </c>
      <c r="J52" s="42">
        <f t="shared" ref="J52:K54" si="15">SUM(D52+F52+H52)</f>
        <v>0</v>
      </c>
      <c r="K52" s="49">
        <f t="shared" si="15"/>
        <v>120</v>
      </c>
      <c r="L52" s="22">
        <f t="shared" ref="L52:L54" si="16">J52+K52</f>
        <v>120</v>
      </c>
      <c r="M52" s="45">
        <v>0</v>
      </c>
      <c r="N52" s="52">
        <v>84</v>
      </c>
      <c r="O52" s="10">
        <f t="shared" ref="O52:O54" si="17">M52+N52</f>
        <v>84</v>
      </c>
      <c r="P52" s="17"/>
      <c r="Q52" s="17"/>
      <c r="R52" s="17"/>
      <c r="S52" s="9"/>
      <c r="T52" s="9"/>
      <c r="U52" s="9"/>
      <c r="V52" s="9"/>
      <c r="W52" s="55"/>
      <c r="X52" s="59"/>
      <c r="Y52" s="9"/>
    </row>
    <row r="53" spans="1:32" s="8" customFormat="1" ht="33" customHeight="1" x14ac:dyDescent="0.25">
      <c r="A53" s="17">
        <v>3</v>
      </c>
      <c r="B53" s="17">
        <v>5540205</v>
      </c>
      <c r="C53" s="9" t="s">
        <v>24</v>
      </c>
      <c r="D53" s="17">
        <v>50</v>
      </c>
      <c r="E53" s="17">
        <v>50</v>
      </c>
      <c r="F53" s="17">
        <v>0</v>
      </c>
      <c r="G53" s="17">
        <v>30</v>
      </c>
      <c r="H53" s="17">
        <v>0</v>
      </c>
      <c r="I53" s="17">
        <v>40</v>
      </c>
      <c r="J53" s="42">
        <f t="shared" si="15"/>
        <v>50</v>
      </c>
      <c r="K53" s="49">
        <f t="shared" si="15"/>
        <v>120</v>
      </c>
      <c r="L53" s="22">
        <f t="shared" si="16"/>
        <v>170</v>
      </c>
      <c r="M53" s="45">
        <v>0</v>
      </c>
      <c r="N53" s="52">
        <v>0</v>
      </c>
      <c r="O53" s="10">
        <f t="shared" si="17"/>
        <v>0</v>
      </c>
      <c r="P53" s="17"/>
      <c r="Q53" s="17" t="s">
        <v>38</v>
      </c>
      <c r="R53" s="17"/>
      <c r="S53" s="39"/>
      <c r="T53" s="39"/>
      <c r="U53" s="39"/>
      <c r="V53" s="39"/>
      <c r="W53" s="56"/>
      <c r="X53" s="60"/>
      <c r="Y53" s="39"/>
      <c r="Z53" s="12"/>
      <c r="AA53" s="12"/>
      <c r="AB53" s="12"/>
      <c r="AC53" s="12"/>
      <c r="AD53" s="12"/>
      <c r="AE53" s="12"/>
      <c r="AF53" s="12"/>
    </row>
    <row r="54" spans="1:32" s="8" customFormat="1" ht="33" customHeight="1" x14ac:dyDescent="0.25">
      <c r="A54" s="17">
        <v>4</v>
      </c>
      <c r="B54" s="17">
        <v>5540207</v>
      </c>
      <c r="C54" s="9" t="s">
        <v>25</v>
      </c>
      <c r="D54" s="17">
        <v>35</v>
      </c>
      <c r="E54" s="17">
        <v>35</v>
      </c>
      <c r="F54" s="16">
        <v>0</v>
      </c>
      <c r="G54" s="16">
        <v>0</v>
      </c>
      <c r="H54" s="17">
        <v>0</v>
      </c>
      <c r="I54" s="17">
        <v>30</v>
      </c>
      <c r="J54" s="42">
        <f t="shared" si="15"/>
        <v>35</v>
      </c>
      <c r="K54" s="49">
        <f t="shared" si="15"/>
        <v>65</v>
      </c>
      <c r="L54" s="22">
        <f t="shared" si="16"/>
        <v>100</v>
      </c>
      <c r="M54" s="46">
        <v>0</v>
      </c>
      <c r="N54" s="52">
        <v>0</v>
      </c>
      <c r="O54" s="10">
        <f t="shared" si="17"/>
        <v>0</v>
      </c>
      <c r="P54" s="17"/>
      <c r="Q54" s="17"/>
      <c r="R54" s="17"/>
      <c r="S54" s="39"/>
      <c r="T54" s="39"/>
      <c r="U54" s="39"/>
      <c r="V54" s="39"/>
      <c r="W54" s="56"/>
      <c r="X54" s="60"/>
      <c r="Y54" s="39"/>
      <c r="Z54" s="12"/>
      <c r="AA54" s="12"/>
      <c r="AB54" s="12"/>
      <c r="AC54" s="12"/>
      <c r="AD54" s="12"/>
      <c r="AE54" s="12"/>
      <c r="AF54" s="12"/>
    </row>
    <row r="55" spans="1:32" s="8" customFormat="1" ht="33" customHeight="1" x14ac:dyDescent="0.25">
      <c r="A55" s="75" t="s">
        <v>41</v>
      </c>
      <c r="B55" s="76"/>
      <c r="C55" s="77"/>
      <c r="D55" s="22">
        <f t="shared" ref="D55:O55" si="18">SUM(D11:D54)</f>
        <v>1270</v>
      </c>
      <c r="E55" s="22">
        <f t="shared" si="18"/>
        <v>1545</v>
      </c>
      <c r="F55" s="22">
        <f t="shared" si="18"/>
        <v>420</v>
      </c>
      <c r="G55" s="22">
        <f t="shared" si="18"/>
        <v>930</v>
      </c>
      <c r="H55" s="22">
        <f t="shared" si="18"/>
        <v>285</v>
      </c>
      <c r="I55" s="22">
        <f t="shared" si="18"/>
        <v>1025</v>
      </c>
      <c r="J55" s="44">
        <f t="shared" si="18"/>
        <v>1975</v>
      </c>
      <c r="K55" s="51">
        <f t="shared" si="18"/>
        <v>3500</v>
      </c>
      <c r="L55" s="22">
        <f t="shared" si="18"/>
        <v>5475</v>
      </c>
      <c r="M55" s="44">
        <f t="shared" si="18"/>
        <v>1888</v>
      </c>
      <c r="N55" s="51">
        <f t="shared" si="18"/>
        <v>3900</v>
      </c>
      <c r="O55" s="10">
        <f t="shared" si="18"/>
        <v>5788</v>
      </c>
      <c r="P55" s="10"/>
      <c r="Q55" s="22">
        <f t="shared" ref="Q55:R55" si="19">SUM(Q51:Q54)</f>
        <v>0</v>
      </c>
      <c r="R55" s="22">
        <f t="shared" si="19"/>
        <v>0</v>
      </c>
      <c r="S55" s="35">
        <f t="shared" ref="S55" si="20">SUM(S11:S54)</f>
        <v>2105</v>
      </c>
      <c r="T55" s="53"/>
      <c r="U55" s="53"/>
      <c r="V55" s="53"/>
      <c r="W55" s="57">
        <f>SUM(W10:W54)</f>
        <v>540</v>
      </c>
      <c r="X55" s="61">
        <f>SUM(X10:X54)</f>
        <v>1680</v>
      </c>
      <c r="Y55" s="53"/>
      <c r="Z55" s="64"/>
      <c r="AA55" s="64"/>
      <c r="AB55" s="64"/>
      <c r="AC55" s="64"/>
      <c r="AD55" s="64"/>
      <c r="AE55" s="64"/>
      <c r="AF55" s="64"/>
    </row>
    <row r="56" spans="1:32" s="64" customFormat="1" ht="16.5" x14ac:dyDescent="0.25">
      <c r="K56" s="63"/>
      <c r="L56" s="63"/>
      <c r="M56" s="63"/>
      <c r="N56" s="63"/>
      <c r="O56" s="63"/>
      <c r="P56" s="63"/>
      <c r="Q56" s="13"/>
      <c r="R56" s="13"/>
    </row>
    <row r="57" spans="1:32" s="64" customFormat="1" ht="32.25" customHeight="1" x14ac:dyDescent="0.25">
      <c r="A57" s="34"/>
      <c r="B57" s="34"/>
      <c r="C57" s="34"/>
      <c r="H57" s="18"/>
      <c r="I57" s="18"/>
      <c r="J57" s="18"/>
      <c r="K57" s="18"/>
      <c r="L57" s="18"/>
      <c r="Q57" s="74"/>
      <c r="R57" s="74"/>
      <c r="X57" s="62">
        <f>W55+X55</f>
        <v>2220</v>
      </c>
    </row>
    <row r="58" spans="1:32" s="64" customFormat="1" ht="32.25" customHeight="1" x14ac:dyDescent="0.25">
      <c r="H58" s="18"/>
      <c r="I58" s="18"/>
      <c r="J58" s="18"/>
      <c r="K58" s="18"/>
      <c r="L58" s="18"/>
      <c r="Q58" s="13"/>
      <c r="R58" s="13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</row>
    <row r="59" spans="1:32" s="64" customFormat="1" ht="32.25" customHeight="1" x14ac:dyDescent="0.25">
      <c r="H59" s="18"/>
      <c r="I59" s="18"/>
      <c r="J59" s="18"/>
      <c r="K59" s="18"/>
      <c r="L59" s="18"/>
      <c r="Q59" s="13"/>
      <c r="R59" s="13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</row>
    <row r="60" spans="1:32" s="64" customFormat="1" ht="32.25" customHeight="1" x14ac:dyDescent="0.25">
      <c r="Q60" s="13"/>
      <c r="R60" s="13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</row>
    <row r="61" spans="1:32" s="64" customFormat="1" ht="1.5" customHeight="1" x14ac:dyDescent="0.25">
      <c r="Q61" s="13"/>
      <c r="R61" s="13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</row>
  </sheetData>
  <mergeCells count="28">
    <mergeCell ref="H3:P3"/>
    <mergeCell ref="H1:P1"/>
    <mergeCell ref="Q1:R1"/>
    <mergeCell ref="A2:F2"/>
    <mergeCell ref="H2:P2"/>
    <mergeCell ref="Q2:R2"/>
    <mergeCell ref="H4:P4"/>
    <mergeCell ref="Q4:R4"/>
    <mergeCell ref="A6:R6"/>
    <mergeCell ref="A8:A9"/>
    <mergeCell ref="C8:C9"/>
    <mergeCell ref="D8:E8"/>
    <mergeCell ref="F8:G8"/>
    <mergeCell ref="H8:I8"/>
    <mergeCell ref="J8:K8"/>
    <mergeCell ref="L8:L9"/>
    <mergeCell ref="Q57:R57"/>
    <mergeCell ref="M8:N8"/>
    <mergeCell ref="O8:O9"/>
    <mergeCell ref="P8:P9"/>
    <mergeCell ref="S8:S9"/>
    <mergeCell ref="V8:V9"/>
    <mergeCell ref="W8:W9"/>
    <mergeCell ref="X8:X9"/>
    <mergeCell ref="Y8:Y9"/>
    <mergeCell ref="A55:C55"/>
    <mergeCell ref="T8:T9"/>
    <mergeCell ref="U8:U9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ND140-2018</vt:lpstr>
      <vt:lpstr>ND143-2016</vt:lpstr>
      <vt:lpstr>'ND140-2018'!Print_Titles</vt:lpstr>
      <vt:lpstr>'ND143-2016'!Print_Titles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2019-07-16T01:24:27Z</cp:lastPrinted>
  <dcterms:created xsi:type="dcterms:W3CDTF">2017-03-23T07:53:44Z</dcterms:created>
  <dcterms:modified xsi:type="dcterms:W3CDTF">2019-07-16T01:25:47Z</dcterms:modified>
</cp:coreProperties>
</file>